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Users/lizzys/Downloads/"/>
    </mc:Choice>
  </mc:AlternateContent>
  <xr:revisionPtr revIDLastSave="0" documentId="8_{7BFBDA60-71F1-4EED-A9F9-4CECE9713926}" xr6:coauthVersionLast="47" xr6:coauthVersionMax="47" xr10:uidLastSave="{00000000-0000-0000-0000-000000000000}"/>
  <bookViews>
    <workbookView xWindow="29400" yWindow="600" windowWidth="38400" windowHeight="21000" tabRatio="846" firstSheet="1" activeTab="1" xr2:uid="{00000000-000D-0000-FFFF-FFFF00000000}"/>
  </bookViews>
  <sheets>
    <sheet name="Instructions" sheetId="24" r:id="rId1"/>
    <sheet name="Allocation Sheet" sheetId="2" r:id="rId2"/>
    <sheet name="Subcontractor List" sheetId="19" r:id="rId3"/>
    <sheet name="Program 1" sheetId="25" r:id="rId4"/>
    <sheet name="Program 2" sheetId="28" r:id="rId5"/>
    <sheet name="Program 3" sheetId="29" r:id="rId6"/>
    <sheet name="Program 4" sheetId="30" state="hidden" r:id="rId7"/>
    <sheet name="Program 5" sheetId="31" state="hidden" r:id="rId8"/>
    <sheet name="Program 6" sheetId="32" state="hidden" r:id="rId9"/>
    <sheet name="Program 7" sheetId="33" state="hidden" r:id="rId10"/>
    <sheet name="Program 8" sheetId="34" state="hidden" r:id="rId11"/>
    <sheet name="Program 9" sheetId="35" state="hidden" r:id="rId12"/>
    <sheet name="Program 10" sheetId="36" state="hidden" r:id="rId13"/>
    <sheet name="Program 11" sheetId="37" state="hidden" r:id="rId14"/>
    <sheet name="Program 12" sheetId="38" state="hidden" r:id="rId15"/>
    <sheet name="Summary" sheetId="27" r:id="rId16"/>
  </sheets>
  <externalReferences>
    <externalReference r:id="rId17"/>
  </externalReferences>
  <definedNames>
    <definedName name="Coun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28" l="1"/>
  <c r="G90" i="28"/>
  <c r="G48" i="38" l="1"/>
  <c r="G47" i="38"/>
  <c r="G46" i="38"/>
  <c r="G45" i="38"/>
  <c r="G44" i="38"/>
  <c r="G43" i="38"/>
  <c r="G42" i="38"/>
  <c r="G41" i="38"/>
  <c r="G40" i="38"/>
  <c r="G39" i="38"/>
  <c r="G48" i="37"/>
  <c r="G47" i="37"/>
  <c r="G46" i="37"/>
  <c r="G45" i="37"/>
  <c r="G44" i="37"/>
  <c r="G43" i="37"/>
  <c r="G42" i="37"/>
  <c r="G41" i="37"/>
  <c r="G40" i="37"/>
  <c r="G39" i="37"/>
  <c r="G48" i="36"/>
  <c r="G47" i="36"/>
  <c r="G46" i="36"/>
  <c r="G45" i="36"/>
  <c r="G44" i="36"/>
  <c r="G43" i="36"/>
  <c r="G42" i="36"/>
  <c r="G41" i="36"/>
  <c r="G40" i="36"/>
  <c r="G39" i="36"/>
  <c r="G48" i="35"/>
  <c r="G47" i="35"/>
  <c r="G46" i="35"/>
  <c r="G45" i="35"/>
  <c r="G44" i="35"/>
  <c r="G43" i="35"/>
  <c r="G42" i="35"/>
  <c r="G41" i="35"/>
  <c r="G40" i="35"/>
  <c r="G39" i="35"/>
  <c r="G49" i="34"/>
  <c r="G48" i="34"/>
  <c r="G47" i="34"/>
  <c r="G46" i="34"/>
  <c r="G45" i="34"/>
  <c r="G44" i="34"/>
  <c r="G43" i="34"/>
  <c r="G42" i="34"/>
  <c r="G41" i="34"/>
  <c r="G40" i="34"/>
  <c r="G48" i="33"/>
  <c r="G47" i="33"/>
  <c r="G46" i="33"/>
  <c r="G45" i="33"/>
  <c r="G44" i="33"/>
  <c r="G43" i="33"/>
  <c r="G42" i="33"/>
  <c r="G41" i="33"/>
  <c r="G40" i="33"/>
  <c r="G39" i="33"/>
  <c r="G48" i="32"/>
  <c r="G47" i="32"/>
  <c r="G46" i="32"/>
  <c r="G45" i="32"/>
  <c r="G44" i="32"/>
  <c r="G43" i="32"/>
  <c r="G42" i="32"/>
  <c r="G41" i="32"/>
  <c r="G40" i="32"/>
  <c r="G39" i="32"/>
  <c r="G48" i="31"/>
  <c r="G47" i="31"/>
  <c r="G46" i="31"/>
  <c r="G45" i="31"/>
  <c r="G44" i="31"/>
  <c r="G43" i="31"/>
  <c r="G42" i="31"/>
  <c r="G41" i="31"/>
  <c r="G40" i="31"/>
  <c r="G39" i="31"/>
  <c r="G48" i="30"/>
  <c r="G47" i="30"/>
  <c r="G46" i="30"/>
  <c r="G45" i="30"/>
  <c r="G44" i="30"/>
  <c r="G43" i="30"/>
  <c r="G42" i="30"/>
  <c r="G41" i="30"/>
  <c r="G40" i="30"/>
  <c r="G39" i="30"/>
  <c r="G48" i="29"/>
  <c r="G47" i="29"/>
  <c r="G46" i="29"/>
  <c r="G45" i="29"/>
  <c r="G44" i="29"/>
  <c r="G43" i="29"/>
  <c r="G42" i="29"/>
  <c r="G41" i="29"/>
  <c r="G40" i="29"/>
  <c r="G39" i="29"/>
  <c r="G48" i="28"/>
  <c r="G47" i="28"/>
  <c r="G46" i="28"/>
  <c r="G45" i="28"/>
  <c r="G44" i="28"/>
  <c r="G43" i="28"/>
  <c r="G42" i="28"/>
  <c r="G41" i="28"/>
  <c r="G40" i="28"/>
  <c r="G60" i="28" s="1"/>
  <c r="G39" i="28"/>
  <c r="G38" i="28"/>
  <c r="D13" i="2"/>
  <c r="D12" i="2"/>
  <c r="D11" i="2"/>
  <c r="D14" i="2" s="1"/>
  <c r="G8" i="28" s="1"/>
  <c r="G8" i="25" l="1"/>
  <c r="D13" i="27"/>
  <c r="G142" i="38" l="1"/>
  <c r="G140" i="38"/>
  <c r="G137" i="38"/>
  <c r="G136" i="38"/>
  <c r="G135" i="38"/>
  <c r="G134" i="38"/>
  <c r="G128" i="38"/>
  <c r="G58" i="38"/>
  <c r="G57" i="38"/>
  <c r="G56" i="38"/>
  <c r="G55" i="38"/>
  <c r="G54" i="38"/>
  <c r="G53" i="38"/>
  <c r="G52" i="38"/>
  <c r="G51" i="38"/>
  <c r="G50" i="38"/>
  <c r="G49" i="38"/>
  <c r="G38" i="38"/>
  <c r="G37" i="38"/>
  <c r="G36" i="38"/>
  <c r="G35" i="38"/>
  <c r="G34" i="38"/>
  <c r="G33" i="38"/>
  <c r="G32" i="38"/>
  <c r="G31" i="38"/>
  <c r="G30" i="38"/>
  <c r="G21" i="38"/>
  <c r="D8" i="38"/>
  <c r="D7" i="38"/>
  <c r="G6" i="38"/>
  <c r="G142" i="37"/>
  <c r="G140" i="37"/>
  <c r="G138" i="37" s="1"/>
  <c r="G137" i="37"/>
  <c r="G136" i="37"/>
  <c r="G135" i="37"/>
  <c r="G134" i="37"/>
  <c r="G128" i="37"/>
  <c r="G58" i="37"/>
  <c r="G57" i="37"/>
  <c r="G56" i="37"/>
  <c r="G55" i="37"/>
  <c r="G54" i="37"/>
  <c r="G53" i="37"/>
  <c r="G52" i="37"/>
  <c r="G51" i="37"/>
  <c r="G50" i="37"/>
  <c r="G49" i="37"/>
  <c r="G38" i="37"/>
  <c r="G37" i="37"/>
  <c r="G36" i="37"/>
  <c r="G35" i="37"/>
  <c r="G34" i="37"/>
  <c r="G33" i="37"/>
  <c r="G32" i="37"/>
  <c r="G31" i="37"/>
  <c r="G30" i="37"/>
  <c r="G21" i="37"/>
  <c r="D8" i="37"/>
  <c r="D7" i="37"/>
  <c r="G6" i="37"/>
  <c r="G142" i="36"/>
  <c r="G140" i="36"/>
  <c r="G138" i="36" s="1"/>
  <c r="G137" i="36"/>
  <c r="G136" i="36"/>
  <c r="G135" i="36"/>
  <c r="G134" i="36"/>
  <c r="G128" i="36"/>
  <c r="G58" i="36"/>
  <c r="G57" i="36"/>
  <c r="G56" i="36"/>
  <c r="G55" i="36"/>
  <c r="G54" i="36"/>
  <c r="G53" i="36"/>
  <c r="G52" i="36"/>
  <c r="G51" i="36"/>
  <c r="G50" i="36"/>
  <c r="G49" i="36"/>
  <c r="G38" i="36"/>
  <c r="G37" i="36"/>
  <c r="G36" i="36"/>
  <c r="G35" i="36"/>
  <c r="G34" i="36"/>
  <c r="G33" i="36"/>
  <c r="G32" i="36"/>
  <c r="G31" i="36"/>
  <c r="G30" i="36"/>
  <c r="G21" i="36"/>
  <c r="D8" i="36"/>
  <c r="D7" i="36"/>
  <c r="G6" i="36"/>
  <c r="G142" i="35"/>
  <c r="G140" i="35"/>
  <c r="G138" i="35" s="1"/>
  <c r="G137" i="35"/>
  <c r="G136" i="35"/>
  <c r="G135" i="35"/>
  <c r="G134" i="35"/>
  <c r="G128" i="35"/>
  <c r="G58" i="35"/>
  <c r="G57" i="35"/>
  <c r="G56" i="35"/>
  <c r="G55" i="35"/>
  <c r="G54" i="35"/>
  <c r="G53" i="35"/>
  <c r="G52" i="35"/>
  <c r="G51" i="35"/>
  <c r="G50" i="35"/>
  <c r="G49" i="35"/>
  <c r="G38" i="35"/>
  <c r="G37" i="35"/>
  <c r="G36" i="35"/>
  <c r="G35" i="35"/>
  <c r="G34" i="35"/>
  <c r="G33" i="35"/>
  <c r="G32" i="35"/>
  <c r="G31" i="35"/>
  <c r="G30" i="35"/>
  <c r="G21" i="35"/>
  <c r="D8" i="35"/>
  <c r="D7" i="35"/>
  <c r="G6" i="35"/>
  <c r="G142" i="34"/>
  <c r="G140" i="34"/>
  <c r="G137" i="34"/>
  <c r="G136" i="34"/>
  <c r="G135" i="34"/>
  <c r="G134" i="34"/>
  <c r="G128" i="34"/>
  <c r="G58" i="34"/>
  <c r="G57" i="34"/>
  <c r="G56" i="34"/>
  <c r="G55" i="34"/>
  <c r="G54" i="34"/>
  <c r="G53" i="34"/>
  <c r="G52" i="34"/>
  <c r="G51" i="34"/>
  <c r="G50" i="34"/>
  <c r="G39" i="34"/>
  <c r="G38" i="34"/>
  <c r="G37" i="34"/>
  <c r="G36" i="34"/>
  <c r="G35" i="34"/>
  <c r="G34" i="34"/>
  <c r="G33" i="34"/>
  <c r="G32" i="34"/>
  <c r="G31" i="34"/>
  <c r="G30" i="34"/>
  <c r="G21" i="34"/>
  <c r="D8" i="34"/>
  <c r="D7" i="34"/>
  <c r="G6" i="34"/>
  <c r="G142" i="33"/>
  <c r="G140" i="33"/>
  <c r="G138" i="33" s="1"/>
  <c r="G137" i="33"/>
  <c r="G136" i="33"/>
  <c r="G135" i="33"/>
  <c r="G134" i="33"/>
  <c r="G128" i="33"/>
  <c r="G58" i="33"/>
  <c r="G57" i="33"/>
  <c r="G56" i="33"/>
  <c r="G55" i="33"/>
  <c r="G54" i="33"/>
  <c r="G53" i="33"/>
  <c r="G52" i="33"/>
  <c r="G51" i="33"/>
  <c r="G50" i="33"/>
  <c r="G49" i="33"/>
  <c r="G38" i="33"/>
  <c r="G37" i="33"/>
  <c r="G36" i="33"/>
  <c r="G35" i="33"/>
  <c r="G34" i="33"/>
  <c r="G33" i="33"/>
  <c r="G32" i="33"/>
  <c r="G31" i="33"/>
  <c r="G30" i="33"/>
  <c r="G21" i="33"/>
  <c r="D8" i="33"/>
  <c r="D7" i="33"/>
  <c r="G6" i="33"/>
  <c r="G142" i="32"/>
  <c r="G140" i="32"/>
  <c r="G137" i="32"/>
  <c r="G136" i="32"/>
  <c r="G135" i="32"/>
  <c r="G134" i="32"/>
  <c r="G128" i="32"/>
  <c r="G58" i="32"/>
  <c r="G57" i="32"/>
  <c r="G56" i="32"/>
  <c r="G55" i="32"/>
  <c r="G54" i="32"/>
  <c r="G53" i="32"/>
  <c r="G52" i="32"/>
  <c r="G51" i="32"/>
  <c r="G50" i="32"/>
  <c r="G49" i="32"/>
  <c r="G38" i="32"/>
  <c r="G37" i="32"/>
  <c r="G36" i="32"/>
  <c r="G35" i="32"/>
  <c r="G34" i="32"/>
  <c r="G33" i="32"/>
  <c r="G32" i="32"/>
  <c r="G31" i="32"/>
  <c r="G30" i="32"/>
  <c r="G21" i="32"/>
  <c r="D8" i="32"/>
  <c r="D7" i="32"/>
  <c r="G6" i="32"/>
  <c r="G142" i="31"/>
  <c r="G140" i="31"/>
  <c r="G137" i="31"/>
  <c r="G136" i="31"/>
  <c r="G135" i="31"/>
  <c r="G134" i="31"/>
  <c r="G128" i="31"/>
  <c r="G58" i="31"/>
  <c r="G57" i="31"/>
  <c r="G56" i="31"/>
  <c r="G55" i="31"/>
  <c r="G54" i="31"/>
  <c r="G53" i="31"/>
  <c r="G52" i="31"/>
  <c r="G51" i="31"/>
  <c r="G50" i="31"/>
  <c r="G49" i="31"/>
  <c r="G38" i="31"/>
  <c r="G37" i="31"/>
  <c r="G36" i="31"/>
  <c r="G35" i="31"/>
  <c r="G34" i="31"/>
  <c r="G33" i="31"/>
  <c r="G32" i="31"/>
  <c r="G31" i="31"/>
  <c r="G30" i="31"/>
  <c r="G21" i="31"/>
  <c r="D8" i="31"/>
  <c r="D7" i="31"/>
  <c r="G6" i="31"/>
  <c r="G142" i="30"/>
  <c r="G140" i="30"/>
  <c r="G138" i="30" s="1"/>
  <c r="G137" i="30"/>
  <c r="G136" i="30"/>
  <c r="G135" i="30"/>
  <c r="G134" i="30"/>
  <c r="G128" i="30"/>
  <c r="G58" i="30"/>
  <c r="G57" i="30"/>
  <c r="G56" i="30"/>
  <c r="G55" i="30"/>
  <c r="G54" i="30"/>
  <c r="G53" i="30"/>
  <c r="G52" i="30"/>
  <c r="G51" i="30"/>
  <c r="G50" i="30"/>
  <c r="G49" i="30"/>
  <c r="G38" i="30"/>
  <c r="G37" i="30"/>
  <c r="G36" i="30"/>
  <c r="G35" i="30"/>
  <c r="G34" i="30"/>
  <c r="G33" i="30"/>
  <c r="G32" i="30"/>
  <c r="G31" i="30"/>
  <c r="G30" i="30"/>
  <c r="G21" i="30"/>
  <c r="D8" i="30"/>
  <c r="D7" i="30"/>
  <c r="G6" i="30"/>
  <c r="G142" i="29"/>
  <c r="G140" i="29"/>
  <c r="G138" i="29" s="1"/>
  <c r="G137" i="29"/>
  <c r="G136" i="29"/>
  <c r="G135" i="29"/>
  <c r="G134" i="29"/>
  <c r="G128" i="29"/>
  <c r="G58" i="29"/>
  <c r="G57" i="29"/>
  <c r="G56" i="29"/>
  <c r="G55" i="29"/>
  <c r="G54" i="29"/>
  <c r="G53" i="29"/>
  <c r="G52" i="29"/>
  <c r="G51" i="29"/>
  <c r="G50" i="29"/>
  <c r="G49" i="29"/>
  <c r="G38" i="29"/>
  <c r="G37" i="29"/>
  <c r="G36" i="29"/>
  <c r="G35" i="29"/>
  <c r="G34" i="29"/>
  <c r="G33" i="29"/>
  <c r="G32" i="29"/>
  <c r="G31" i="29"/>
  <c r="G30" i="29"/>
  <c r="G21" i="29"/>
  <c r="D8" i="29"/>
  <c r="D7" i="29"/>
  <c r="G6" i="29"/>
  <c r="G6" i="28"/>
  <c r="G21" i="28"/>
  <c r="C8" i="27"/>
  <c r="D8" i="28"/>
  <c r="D12" i="27"/>
  <c r="D11" i="27"/>
  <c r="C13" i="27" a="1"/>
  <c r="C12" i="27" a="1"/>
  <c r="C11" i="27" a="1"/>
  <c r="C6" i="27" a="1"/>
  <c r="G142" i="28"/>
  <c r="G140" i="28"/>
  <c r="G138" i="28" s="1"/>
  <c r="G137" i="28"/>
  <c r="G136" i="28"/>
  <c r="G135" i="28"/>
  <c r="G134" i="28"/>
  <c r="G128" i="28"/>
  <c r="G58" i="28"/>
  <c r="G57" i="28"/>
  <c r="G56" i="28"/>
  <c r="G55" i="28"/>
  <c r="G54" i="28"/>
  <c r="G53" i="28"/>
  <c r="G52" i="28"/>
  <c r="G51" i="28"/>
  <c r="G50" i="28"/>
  <c r="G49" i="28"/>
  <c r="G37" i="28"/>
  <c r="G36" i="28"/>
  <c r="G35" i="28"/>
  <c r="G34" i="28"/>
  <c r="G33" i="28"/>
  <c r="G32" i="28"/>
  <c r="G31" i="28"/>
  <c r="G30" i="28"/>
  <c r="D7" i="28"/>
  <c r="C7" i="27"/>
  <c r="G138" i="32" l="1"/>
  <c r="G138" i="34"/>
  <c r="G138" i="31"/>
  <c r="G138" i="38"/>
  <c r="D24" i="27"/>
  <c r="G60" i="37"/>
  <c r="G133" i="37" s="1"/>
  <c r="G139" i="37" s="1"/>
  <c r="G60" i="36"/>
  <c r="G133" i="36" s="1"/>
  <c r="G139" i="36" s="1"/>
  <c r="G60" i="35"/>
  <c r="G133" i="35" s="1"/>
  <c r="G139" i="35" s="1"/>
  <c r="G60" i="34"/>
  <c r="G133" i="34" s="1"/>
  <c r="G60" i="33"/>
  <c r="G133" i="33" s="1"/>
  <c r="G139" i="33" s="1"/>
  <c r="G60" i="32"/>
  <c r="G133" i="32" s="1"/>
  <c r="G139" i="32" s="1"/>
  <c r="G60" i="31"/>
  <c r="G133" i="31" s="1"/>
  <c r="G60" i="30"/>
  <c r="G133" i="30" s="1"/>
  <c r="G139" i="30" s="1"/>
  <c r="G60" i="29"/>
  <c r="G133" i="29" s="1"/>
  <c r="G139" i="29" s="1"/>
  <c r="G133" i="28"/>
  <c r="G60" i="38"/>
  <c r="G133" i="38" s="1"/>
  <c r="G8" i="38"/>
  <c r="G141" i="38" s="1"/>
  <c r="G8" i="37"/>
  <c r="G141" i="37" s="1"/>
  <c r="G8" i="35"/>
  <c r="G141" i="35" s="1"/>
  <c r="G8" i="36"/>
  <c r="G141" i="36" s="1"/>
  <c r="G8" i="32"/>
  <c r="G141" i="32" s="1"/>
  <c r="G8" i="30"/>
  <c r="G141" i="30" s="1"/>
  <c r="G8" i="29"/>
  <c r="G141" i="29" s="1"/>
  <c r="G8" i="33"/>
  <c r="G141" i="33" s="1"/>
  <c r="G8" i="34"/>
  <c r="G141" i="34" s="1"/>
  <c r="G8" i="31"/>
  <c r="G141" i="31" s="1"/>
  <c r="D21" i="27"/>
  <c r="D20" i="27"/>
  <c r="D19" i="27"/>
  <c r="D18" i="27"/>
  <c r="D26" i="27"/>
  <c r="G141" i="28"/>
  <c r="C14" i="27"/>
  <c r="D25" i="27" s="1"/>
  <c r="C13" i="27"/>
  <c r="C12" i="27"/>
  <c r="C11" i="27"/>
  <c r="C6" i="27"/>
  <c r="D14" i="27"/>
  <c r="G139" i="34" l="1"/>
  <c r="G143" i="34" s="1"/>
  <c r="G139" i="31"/>
  <c r="G143" i="31" s="1"/>
  <c r="G139" i="38"/>
  <c r="G143" i="38" s="1"/>
  <c r="D22" i="27"/>
  <c r="G143" i="36"/>
  <c r="G143" i="35"/>
  <c r="G143" i="33"/>
  <c r="G143" i="30"/>
  <c r="G143" i="29"/>
  <c r="G143" i="32"/>
  <c r="G143" i="37"/>
  <c r="D17" i="27"/>
  <c r="G139" i="28"/>
  <c r="G143" i="28" s="1"/>
  <c r="D23" i="27" l="1"/>
  <c r="D27" i="2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<sst xmlns="http://schemas.openxmlformats.org/spreadsheetml/2006/main" count="1223" uniqueCount="310">
  <si>
    <t>State of California - Health and Human Services Agency</t>
  </si>
  <si>
    <t>Department of Health Care Services</t>
  </si>
  <si>
    <t xml:space="preserve">Substance Use Prevention, Treatment, and Recovery Services Block Grant </t>
  </si>
  <si>
    <t>v1.2026</t>
  </si>
  <si>
    <t>SUBG GENERAL ALLOCATION WORKBOOK CONTENTS</t>
  </si>
  <si>
    <r>
      <rPr>
        <b/>
        <sz val="12"/>
        <color theme="1"/>
        <rFont val="Segoe UI"/>
        <family val="2"/>
      </rPr>
      <t xml:space="preserve">Allocation Sheet: </t>
    </r>
    <r>
      <rPr>
        <sz val="12"/>
        <color theme="1"/>
        <rFont val="Segoe UI"/>
        <family val="2"/>
      </rPr>
      <t>This sheet contains details on the county's annual allocations for State Fiscal Year (SFY) 2026-27</t>
    </r>
    <r>
      <rPr>
        <sz val="12"/>
        <color theme="1"/>
        <rFont val="Segoe UI"/>
        <family val="2"/>
      </rPr>
      <t xml:space="preserve"> or</t>
    </r>
    <r>
      <rPr>
        <sz val="12"/>
        <color theme="1"/>
        <rFont val="Segoe UI"/>
        <family val="2"/>
      </rPr>
      <t xml:space="preserve"> 2027-28. </t>
    </r>
  </si>
  <si>
    <r>
      <rPr>
        <b/>
        <sz val="12"/>
        <color theme="1"/>
        <rFont val="Segoe UI"/>
        <family val="2"/>
      </rPr>
      <t>Subcontractor List</t>
    </r>
    <r>
      <rPr>
        <sz val="12"/>
        <color theme="1"/>
        <rFont val="Segoe UI"/>
        <family val="2"/>
      </rPr>
      <t>: This sheet collects information on each subcontractor receiving SUBG funds. This sheet is to be completed by the county.</t>
    </r>
  </si>
  <si>
    <r>
      <rPr>
        <b/>
        <sz val="12"/>
        <color theme="1"/>
        <rFont val="Segoe UI"/>
        <family val="2"/>
      </rPr>
      <t>Program Tabs (1-12)</t>
    </r>
    <r>
      <rPr>
        <sz val="12"/>
        <color theme="1"/>
        <rFont val="Segoe UI"/>
        <family val="2"/>
      </rPr>
      <t xml:space="preserve">: These sheets are the individual program budgets and are to be completed by the county. </t>
    </r>
  </si>
  <si>
    <r>
      <t xml:space="preserve">Summary: </t>
    </r>
    <r>
      <rPr>
        <sz val="12"/>
        <color theme="1"/>
        <rFont val="Segoe UI"/>
        <family val="2"/>
      </rPr>
      <t xml:space="preserve">This sheet summarizes the budget details from program tabs. </t>
    </r>
  </si>
  <si>
    <r>
      <t xml:space="preserve">Note: Complete one General Allocation Budget Workbook </t>
    </r>
    <r>
      <rPr>
        <b/>
        <sz val="12"/>
        <color theme="1"/>
        <rFont val="Segoe UI"/>
        <family val="2"/>
      </rPr>
      <t xml:space="preserve">per SFY. </t>
    </r>
    <r>
      <rPr>
        <sz val="12"/>
        <color theme="1"/>
        <rFont val="Segoe UI"/>
        <family val="2"/>
      </rPr>
      <t xml:space="preserve">Lable each workbook with the appropriate SFY, in the following format: </t>
    </r>
  </si>
  <si>
    <t xml:space="preserve">County Name_SFY 2026-27_General Allocation Workbook. </t>
  </si>
  <si>
    <t>ALLOCATION SHEET</t>
  </si>
  <si>
    <t xml:space="preserve">This sheet contains the county's allocation and set-aside amounts for the state fiscal year indicated. </t>
  </si>
  <si>
    <t xml:space="preserve">If the county does not have a certified Indirect Cost Rate (ICR) on record with the Department of Health Care Services (DHCS), the county must enter a de minimus rate of up to 15%. </t>
  </si>
  <si>
    <t>For more information, see DHCS Behavioral Health Information Notice No. 24-047, December 2024.</t>
  </si>
  <si>
    <t>SUBCONTRACTOR LIST INSTRUCTIONS</t>
  </si>
  <si>
    <r>
      <t>Program Name:</t>
    </r>
    <r>
      <rPr>
        <sz val="12"/>
        <color theme="1"/>
        <rFont val="Segoe UI"/>
        <family val="2"/>
      </rPr>
      <t xml:space="preserve"> Enter the program name exactly as it appears in the Program Tab and the Program Narrative. Ensure the program name corresponds to the funding/program associated with the </t>
    </r>
  </si>
  <si>
    <t>subcontracted services.</t>
  </si>
  <si>
    <r>
      <rPr>
        <b/>
        <u/>
        <sz val="12"/>
        <color theme="1"/>
        <rFont val="Segoe UI"/>
        <family val="2"/>
      </rPr>
      <t>Subcontractor Information</t>
    </r>
    <r>
      <rPr>
        <sz val="12"/>
        <color theme="1"/>
        <rFont val="Segoe UI"/>
        <family val="2"/>
      </rPr>
      <t>: For each subcontractor, complete all fields with accurate and current information.</t>
    </r>
  </si>
  <si>
    <r>
      <rPr>
        <b/>
        <u/>
        <sz val="12"/>
        <color theme="1"/>
        <rFont val="Segoe UI"/>
        <family val="2"/>
      </rPr>
      <t xml:space="preserve">Full Legal Name: </t>
    </r>
    <r>
      <rPr>
        <sz val="12"/>
        <color theme="1"/>
        <rFont val="Segoe UI"/>
        <family val="2"/>
      </rPr>
      <t xml:space="preserve">Provide the subcontractor's legal business name. </t>
    </r>
  </si>
  <si>
    <r>
      <rPr>
        <b/>
        <u/>
        <sz val="12"/>
        <color theme="1"/>
        <rFont val="Segoe UI"/>
        <family val="2"/>
      </rPr>
      <t>Address:</t>
    </r>
    <r>
      <rPr>
        <sz val="12"/>
        <color theme="1"/>
        <rFont val="Segoe UI"/>
        <family val="2"/>
      </rPr>
      <t xml:space="preserve"> List the full street address. Do not list mailing address. Do not use abbreviations unless part of the legal address.</t>
    </r>
  </si>
  <si>
    <r>
      <t>City:</t>
    </r>
    <r>
      <rPr>
        <sz val="12"/>
        <color theme="1"/>
        <rFont val="Segoe UI"/>
        <family val="2"/>
      </rPr>
      <t xml:space="preserve"> List out the full city name such as Sacramento. Do not use abbreviations (e.g., Sac). </t>
    </r>
  </si>
  <si>
    <r>
      <rPr>
        <b/>
        <u/>
        <sz val="12"/>
        <color theme="1"/>
        <rFont val="Segoe UI"/>
        <family val="2"/>
      </rPr>
      <t>State:</t>
    </r>
    <r>
      <rPr>
        <sz val="12"/>
        <color theme="1"/>
        <rFont val="Segoe UI"/>
        <family val="2"/>
      </rPr>
      <t xml:space="preserve"> Use the standard two‑letter state abbreviation (e.g., CA).</t>
    </r>
  </si>
  <si>
    <r>
      <rPr>
        <b/>
        <u/>
        <sz val="12"/>
        <color theme="1"/>
        <rFont val="Segoe UI"/>
        <family val="2"/>
      </rPr>
      <t>Zip Code:</t>
    </r>
    <r>
      <rPr>
        <sz val="12"/>
        <color theme="1"/>
        <rFont val="Segoe UI"/>
        <family val="2"/>
      </rPr>
      <t xml:space="preserve"> Use the 5‑digit ZIP Code (plus 4 optional).</t>
    </r>
  </si>
  <si>
    <r>
      <rPr>
        <b/>
        <u/>
        <sz val="12"/>
        <color theme="1"/>
        <rFont val="Segoe UI"/>
        <family val="2"/>
      </rPr>
      <t>Phone Number:</t>
    </r>
    <r>
      <rPr>
        <sz val="12"/>
        <color theme="1"/>
        <rFont val="Segoe UI"/>
        <family val="2"/>
      </rPr>
      <t xml:space="preserve"> Enter Subcontractor's Phone number using the standard format: XXX‑XXX‑XXXX.</t>
    </r>
  </si>
  <si>
    <r>
      <rPr>
        <b/>
        <u/>
        <sz val="12"/>
        <color theme="1"/>
        <rFont val="Segoe UI"/>
        <family val="2"/>
      </rPr>
      <t>Level of Care</t>
    </r>
    <r>
      <rPr>
        <b/>
        <sz val="12"/>
        <color theme="1"/>
        <rFont val="Segoe UI"/>
        <family val="2"/>
      </rPr>
      <t xml:space="preserve">: </t>
    </r>
    <r>
      <rPr>
        <sz val="12"/>
        <color theme="1"/>
        <rFont val="Segoe UI"/>
        <family val="2"/>
      </rPr>
      <t xml:space="preserve"> Enter the level of care that best reflects the services the subcontractor provides. If a subcontractor covers more than one level of care category, enter each category of care offered. </t>
    </r>
  </si>
  <si>
    <t>The following American Society of Addiction Medicine (ASAM) Levels of Care may be used:</t>
  </si>
  <si>
    <t>Level 1: Outpatient</t>
  </si>
  <si>
    <t>Level 2: Intensive Outpatient/High-Intensity Outpatient</t>
  </si>
  <si>
    <t>Level 3: Residential</t>
  </si>
  <si>
    <t>Level 4: Inpatient</t>
  </si>
  <si>
    <t>Recovery residence</t>
  </si>
  <si>
    <t>Other: Please describe</t>
  </si>
  <si>
    <r>
      <t xml:space="preserve">For more information on the ASAM Levels of Care, see </t>
    </r>
    <r>
      <rPr>
        <u/>
        <sz val="12"/>
        <color rgb="FF0070C0"/>
        <rFont val="Segoe UI"/>
        <family val="2"/>
      </rPr>
      <t>https://www.asam.org/asam-criteria/about-the-asam-criteria</t>
    </r>
  </si>
  <si>
    <r>
      <rPr>
        <b/>
        <u/>
        <sz val="12"/>
        <color theme="1"/>
        <rFont val="Segoe UI"/>
        <family val="2"/>
      </rPr>
      <t>Target Population:</t>
    </r>
    <r>
      <rPr>
        <sz val="12"/>
        <color theme="1"/>
        <rFont val="Segoe UI"/>
        <family val="2"/>
      </rPr>
      <t xml:space="preserve"> Enter the Target Population(s) that best reflects what the subcontractor provides. Only include populations from this list, separated with a comma. </t>
    </r>
  </si>
  <si>
    <t>Pregnant women</t>
  </si>
  <si>
    <t>Women with dependent children</t>
  </si>
  <si>
    <t>Persons experiencing homelessness</t>
  </si>
  <si>
    <t>Persons who inject drugs</t>
  </si>
  <si>
    <t>Persons in need of recovery support services for substance use disorder</t>
  </si>
  <si>
    <t>Individuals with a co-occurring mental health and substance use disorder</t>
  </si>
  <si>
    <t>PROGRAM TAB INSTRUCTIONS</t>
  </si>
  <si>
    <t xml:space="preserve">Please note: Upon receipt of the budget for each program, DHCS will review, approve, and return to the county a copy of the approved budget.																</t>
  </si>
  <si>
    <t xml:space="preserve">The county may be required to revise the budget prior to approval. Please respond to DHCS communications about revisions as soon as possible. </t>
  </si>
  <si>
    <t>General Instructions:</t>
  </si>
  <si>
    <t>Please complete one budget per program/contractor. Each program/contractor budget should go in its own tab (Program 1, Program 2, and so on).</t>
  </si>
  <si>
    <t xml:space="preserve">If your county has more than one SUBG-funded program, all budgets should be included in one Excel workbook. </t>
  </si>
  <si>
    <t xml:space="preserve">Do not alter formulas or formatting. Do not create additional tabs or add lines within the spreadsheets. </t>
  </si>
  <si>
    <t xml:space="preserve">If the county requires additional lines in the workbook (e.g., additional staff positions), please contact SUBG@dhcs.ca.gov. </t>
  </si>
  <si>
    <t xml:space="preserve">If the county requires additional program tabs (e.g., more than 12 programs are funded by SUBG), please contact SUBG@dhcs.ca.gov. </t>
  </si>
  <si>
    <t xml:space="preserve">Only enter data in yellow cells. </t>
  </si>
  <si>
    <t xml:space="preserve">For questions or concerns about the application, including issues with formulas or formatting, please contact SUBG@dhcs.ca.gov as soon as possible. </t>
  </si>
  <si>
    <t>To reduce administrative burden, DHCS is implementing a policy in which a county may internally, and without official DHCS approval, shift up to 10% of the total program budget between existing, approved line items within the same program budget for which it was originally approved. See the Request for Application for additional information.</t>
  </si>
  <si>
    <t>Program Tab Instructions:</t>
  </si>
  <si>
    <t>Note: Complete the tab for Program 1 first. This will auto-populate certain cells in subsequent tabs.</t>
  </si>
  <si>
    <t>Program Information:</t>
  </si>
  <si>
    <t xml:space="preserve">In the Program Information section, enter the program or county fiscal contact information, including name, telephone number and e-mail address, and the primary contact information for the program. </t>
  </si>
  <si>
    <r>
      <t xml:space="preserve">Ensure the Program Name listed in this section </t>
    </r>
    <r>
      <rPr>
        <b/>
        <sz val="12"/>
        <color theme="1"/>
        <rFont val="Segoe UI"/>
        <family val="2"/>
      </rPr>
      <t xml:space="preserve">exactly matches the program name in the Program Narrative form (separate document). </t>
    </r>
  </si>
  <si>
    <t>Funding Source:</t>
  </si>
  <si>
    <t xml:space="preserve">Enter the exact dollar amount planned for each funding source (discretionary, perinatal, and/or adolescent/youth) for each program. Each program does not need to use each funding </t>
  </si>
  <si>
    <t xml:space="preserve">source. Please note that counties may allocate Discretionary funds toward Prevention programs that are approved through the Prevention Youth Branch (PYB) Team. These allocations </t>
  </si>
  <si>
    <t>should be noted in the Prevention Allocation Workbook and Narratives.</t>
  </si>
  <si>
    <r>
      <rPr>
        <b/>
        <u/>
        <sz val="12"/>
        <color theme="1"/>
        <rFont val="Segoe UI"/>
        <family val="2"/>
      </rPr>
      <t>Section I: Staffing - Itemized Details</t>
    </r>
    <r>
      <rPr>
        <u/>
        <sz val="12"/>
        <color theme="1"/>
        <rFont val="Segoe UI"/>
        <family val="2"/>
      </rPr>
      <t xml:space="preserve">
</t>
    </r>
    <r>
      <rPr>
        <sz val="12"/>
        <color theme="1"/>
        <rFont val="Segoe UI"/>
        <family val="2"/>
      </rPr>
      <t xml:space="preserve">
</t>
    </r>
  </si>
  <si>
    <r>
      <t>Personnel</t>
    </r>
    <r>
      <rPr>
        <sz val="12"/>
        <color theme="1"/>
        <rFont val="Segoe UI"/>
        <family val="2"/>
      </rPr>
      <t xml:space="preserve">: Enter </t>
    </r>
    <r>
      <rPr>
        <u/>
        <sz val="12"/>
        <color theme="1"/>
        <rFont val="Segoe UI"/>
        <family val="2"/>
      </rPr>
      <t>each</t>
    </r>
    <r>
      <rPr>
        <sz val="12"/>
        <color theme="1"/>
        <rFont val="Segoe UI"/>
        <family val="2"/>
      </rPr>
      <t xml:space="preserve"> position title for all SUBG-funded positions, including research and evaluation staff, and the total annual salary for each position. Enter the Grant Full Time Employment (FTE) percentage. For example, if a position will be working on SUBG-funded activities 75% of the time, enter 0.75. Please note that all salaries must align with the </t>
    </r>
    <r>
      <rPr>
        <b/>
        <sz val="12"/>
        <color theme="1"/>
        <rFont val="Segoe UI"/>
        <family val="2"/>
      </rPr>
      <t>$228,000 salary cap</t>
    </r>
    <r>
      <rPr>
        <sz val="12"/>
        <color theme="1"/>
        <rFont val="Segoe UI"/>
        <family val="2"/>
      </rPr>
      <t xml:space="preserve">. The salary cap does not apply to benefits. Please list benefits as one item for all staff. Per the Substance Abuse and Mental Health Services Administration (SAMHSA), all grant-funded salaries are to be restricted to the salary of Executive Level II of the Federal Executive Pay Scale. For more information, please see: </t>
    </r>
  </si>
  <si>
    <t xml:space="preserve">SAMHSA's Standard Terms and Conditions: 
</t>
  </si>
  <si>
    <t>https://www.samhsa.gov/grants/grants-management/notice-of-award/terms</t>
  </si>
  <si>
    <t xml:space="preserve">The Office of Personnel Management's Executive Pay Scale: </t>
  </si>
  <si>
    <t>https://www.opm.gov/policy-data-oversight/pay-leave/salaries-wages/salary-tables/26Tables/exec/html/EX.aspx</t>
  </si>
  <si>
    <r>
      <t xml:space="preserve">Fringe Benefits: </t>
    </r>
    <r>
      <rPr>
        <sz val="12"/>
        <color theme="1"/>
        <rFont val="Segoe UI"/>
        <family val="2"/>
      </rPr>
      <t xml:space="preserve">Enter the cost of all finge benefits for personnel. </t>
    </r>
  </si>
  <si>
    <t>Section II: Program Expenses Itemized Details</t>
  </si>
  <si>
    <r>
      <rPr>
        <b/>
        <sz val="12"/>
        <color theme="1"/>
        <rFont val="Segoe UI"/>
        <family val="2"/>
      </rPr>
      <t>Travel</t>
    </r>
    <r>
      <rPr>
        <sz val="12"/>
        <color theme="1"/>
        <rFont val="Segoe UI"/>
        <family val="2"/>
      </rPr>
      <t>: Select from drop-down list</t>
    </r>
  </si>
  <si>
    <t>Per diem</t>
  </si>
  <si>
    <t>Mileage reimbursements</t>
  </si>
  <si>
    <t>Other (describe in details)</t>
  </si>
  <si>
    <r>
      <rPr>
        <b/>
        <sz val="12"/>
        <color theme="1"/>
        <rFont val="Segoe UI"/>
        <family val="2"/>
      </rPr>
      <t>Equipment</t>
    </r>
    <r>
      <rPr>
        <sz val="12"/>
        <color theme="1"/>
        <rFont val="Segoe UI"/>
        <family val="2"/>
      </rPr>
      <t>: List equipment to be rented, leased</t>
    </r>
    <r>
      <rPr>
        <sz val="12"/>
        <rFont val="Segoe UI"/>
        <family val="2"/>
      </rPr>
      <t xml:space="preserve">, </t>
    </r>
    <r>
      <rPr>
        <sz val="12"/>
        <color theme="1"/>
        <rFont val="Segoe UI"/>
        <family val="2"/>
      </rPr>
      <t>or purchased.</t>
    </r>
  </si>
  <si>
    <t xml:space="preserve">Definition: Equipment shall mean moveable personal property of a relatively permanent nature and of significant value, such as furniture, </t>
  </si>
  <si>
    <t>machines, and tools.</t>
  </si>
  <si>
    <t>a. "Relatively permanent" is defined as a useful life of one year or longer.</t>
  </si>
  <si>
    <t>b. "Significant value" is defined as a minimum value of $100 to $1,000 as established by the County Auditor.</t>
  </si>
  <si>
    <t xml:space="preserve">For further reference: California Code of Regulations, Title 9 Section 552: </t>
  </si>
  <si>
    <t>https://govt.westlaw.com/calregs/Document/I3EADC5334C6B11EC93A8000D3A7C4BC3</t>
  </si>
  <si>
    <t>Please note: A County may lease a vehicle for use in their SUD prevention, treatment, and recovery support services program using SUBG funds. If the vehicle is intended solely for perinatal or youth services programs, perinatal or youth set-asides can be used. DHCS pre-approval is required for all vehicle leases. Motor vehicle purchases are not permitted, but counties may lease motor vehicles with DHCS approval. Counties must include the proposed lease of vehicles in their SUBG General Allocation Workbook by selecting “motor vehicle lease” from the drop down list under “Other Expenses” and entering the details requested. Please ensure that the motor vehicle lease line in the SUBG General Allocation Workbook is included in and directly correlates to the Program Narrative for that program.</t>
  </si>
  <si>
    <r>
      <t>Supplies:</t>
    </r>
    <r>
      <rPr>
        <sz val="12"/>
        <color theme="1"/>
        <rFont val="Segoe UI"/>
        <family val="2"/>
      </rPr>
      <t xml:space="preserve"> Select from drop-down list.</t>
    </r>
  </si>
  <si>
    <t>Office</t>
  </si>
  <si>
    <t>Printing</t>
  </si>
  <si>
    <t>Housekeeping</t>
  </si>
  <si>
    <t>Medical</t>
  </si>
  <si>
    <t>Outreach Supplies/Hygiene Kits/Misc.</t>
  </si>
  <si>
    <r>
      <rPr>
        <b/>
        <sz val="12"/>
        <color theme="1"/>
        <rFont val="Segoe UI"/>
        <family val="2"/>
      </rPr>
      <t>Contractual/Consultant Cost</t>
    </r>
    <r>
      <rPr>
        <sz val="12"/>
        <color theme="1"/>
        <rFont val="Segoe UI"/>
        <family val="2"/>
      </rPr>
      <t>: Enter consultant name/title and the maximum costs of the contracts.</t>
    </r>
  </si>
  <si>
    <r>
      <rPr>
        <b/>
        <sz val="12"/>
        <color theme="1"/>
        <rFont val="Segoe UI"/>
        <family val="2"/>
      </rPr>
      <t>Other</t>
    </r>
    <r>
      <rPr>
        <sz val="12"/>
        <color theme="1"/>
        <rFont val="Segoe UI"/>
        <family val="2"/>
      </rPr>
      <t xml:space="preserve">: Select from drop-down list. 
</t>
    </r>
  </si>
  <si>
    <t>Utilities/Telephone/Internet</t>
  </si>
  <si>
    <t>Insurance (property, vehicle, malpractice, etc.)</t>
  </si>
  <si>
    <t>Office rent expenses</t>
  </si>
  <si>
    <t>Security, janitorial, and grounds maintenance</t>
  </si>
  <si>
    <t>Direct service contracts</t>
  </si>
  <si>
    <t>Research and evaluation costs (excluding staff)</t>
  </si>
  <si>
    <t>Motor vehicle lease</t>
  </si>
  <si>
    <t>Indirect Costs</t>
  </si>
  <si>
    <t>County Support Administrative Direct Costs</t>
  </si>
  <si>
    <t>Other office expenses (describe in details)</t>
  </si>
  <si>
    <t>Other client expenses (describe in details)</t>
  </si>
  <si>
    <t>Other staffing expenses (describe in details)</t>
  </si>
  <si>
    <t>Section III: Program Administration</t>
  </si>
  <si>
    <r>
      <rPr>
        <b/>
        <sz val="12"/>
        <color theme="1"/>
        <rFont val="Segoe UI"/>
        <family val="2"/>
      </rPr>
      <t>Direct Administrative Cost</t>
    </r>
    <r>
      <rPr>
        <sz val="12"/>
        <color theme="1"/>
        <rFont val="Segoe UI"/>
        <family val="2"/>
      </rPr>
      <t xml:space="preserve">: This amount includes direct administration costs/county overhead and is limited to 10% of total SUBG allocation. </t>
    </r>
  </si>
  <si>
    <r>
      <rPr>
        <b/>
        <sz val="12"/>
        <color theme="1"/>
        <rFont val="Segoe UI"/>
        <family val="2"/>
      </rPr>
      <t>Indirect Administrative Cost:</t>
    </r>
    <r>
      <rPr>
        <sz val="12"/>
        <color theme="1"/>
        <rFont val="Segoe UI"/>
        <family val="2"/>
      </rPr>
      <t xml:space="preserve"> This amount includes indirect administration costs/county overhead. These costs must be equal to or lower than the ICR entered at the top of the first tab (Program 1).</t>
    </r>
  </si>
  <si>
    <r>
      <t>Program Maximum Allowable Indirect Costs</t>
    </r>
    <r>
      <rPr>
        <sz val="12"/>
        <color theme="1"/>
        <rFont val="Segoe UI"/>
        <family val="2"/>
      </rPr>
      <t xml:space="preserve">: This line is formula driven to calculate the maximum allowable indirect costs based on the county's certified and approved ICR or the </t>
    </r>
    <r>
      <rPr>
        <sz val="12"/>
        <color theme="1"/>
        <rFont val="Segoe UI"/>
        <family val="2"/>
      </rPr>
      <t>de minimis</t>
    </r>
    <r>
      <rPr>
        <i/>
        <sz val="12"/>
        <color theme="1"/>
        <rFont val="Segoe UI"/>
        <family val="2"/>
      </rPr>
      <t xml:space="preserve"> </t>
    </r>
    <r>
      <rPr>
        <sz val="12"/>
        <color theme="1"/>
        <rFont val="Segoe UI"/>
        <family val="2"/>
      </rPr>
      <t>rate of up to 15% (as of July 01, 2026)</t>
    </r>
    <r>
      <rPr>
        <sz val="12"/>
        <color theme="1"/>
        <rFont val="Segoe UI"/>
        <family val="2"/>
      </rPr>
      <t>. It is calculated by adding the following line items: staffing, consultant/contract costs, equipment, supplies, travel, and other expenses, and multiplying the total by your county's approved ICR rate. This is the maximum amount of indirect costs you can claim per program. If this cell is red the county is either over their entered ICR amount or the ICR rate has not been entered at the top of the first tab (Program 1).</t>
    </r>
  </si>
  <si>
    <t>Total Expenses:</t>
  </si>
  <si>
    <r>
      <rPr>
        <b/>
        <sz val="12"/>
        <color theme="1"/>
        <rFont val="Segoe UI"/>
        <family val="2"/>
      </rPr>
      <t>Total Expenses</t>
    </r>
    <r>
      <rPr>
        <sz val="12"/>
        <color theme="1"/>
        <rFont val="Segoe UI"/>
        <family val="2"/>
      </rPr>
      <t>: Each column is formula-driven and will automatically sum the listed expenses.</t>
    </r>
  </si>
  <si>
    <t>SUMMARY TAB INSTRUCTIONS</t>
  </si>
  <si>
    <t xml:space="preserve">The summary tab will auto-populate with data from each program tab. Please review for accuracy against county records. </t>
  </si>
  <si>
    <t xml:space="preserve">Review Enclosure 8 last for accuracy. </t>
  </si>
  <si>
    <t xml:space="preserve">Substance Use Prevention, Treatment, and Recovery Services Block Grant
</t>
  </si>
  <si>
    <t>v1</t>
  </si>
  <si>
    <t>FEDERAL GRANT PROPOSED ALLOCATION</t>
  </si>
  <si>
    <t>State Fiscal Years 2026 - 2028</t>
  </si>
  <si>
    <t>Type of Grant</t>
  </si>
  <si>
    <t>Substance Use Prevention, Treatment, and Recovery Services Block Grant</t>
  </si>
  <si>
    <t>County</t>
  </si>
  <si>
    <t>Alameda</t>
  </si>
  <si>
    <t>Current ICR</t>
  </si>
  <si>
    <t>Set Aside</t>
  </si>
  <si>
    <t>SFY 2026-27</t>
  </si>
  <si>
    <t>Discretionary</t>
  </si>
  <si>
    <t>Perinatal</t>
  </si>
  <si>
    <t>Adolescent/Youth</t>
  </si>
  <si>
    <t>Total Proposed Allocation</t>
  </si>
  <si>
    <r>
      <rPr>
        <b/>
        <sz val="12"/>
        <color theme="1"/>
        <rFont val="Arial"/>
        <family val="2"/>
      </rPr>
      <t>Important notes:</t>
    </r>
    <r>
      <rPr>
        <sz val="12"/>
        <color theme="1"/>
        <rFont val="Arial"/>
        <family val="2"/>
      </rPr>
      <t xml:space="preserve"> </t>
    </r>
  </si>
  <si>
    <r>
      <t xml:space="preserve">Discretionary Set-Aside funds: </t>
    </r>
    <r>
      <rPr>
        <i/>
        <sz val="12"/>
        <color theme="1"/>
        <rFont val="Arial"/>
        <family val="2"/>
      </rPr>
      <t xml:space="preserve">Counties may allocate Discretionary funds toward Prevention programs that are approved through the Prevention Youth Branch (PYB) Team. </t>
    </r>
    <r>
      <rPr>
        <sz val="12"/>
        <color theme="1"/>
        <rFont val="Arial"/>
        <family val="2"/>
      </rPr>
      <t xml:space="preserve">
</t>
    </r>
  </si>
  <si>
    <t xml:space="preserve">Substance Use Prevention, Treatment, and Recovery Services Block Grant (SUBG)
</t>
  </si>
  <si>
    <t>County Subcontractor List</t>
  </si>
  <si>
    <r>
      <t xml:space="preserve">Reference List
</t>
    </r>
    <r>
      <rPr>
        <sz val="12"/>
        <color theme="1"/>
        <rFont val="Segoe UI"/>
        <family val="2"/>
      </rPr>
      <t xml:space="preserve">Include only the following selections, separated by comma.
</t>
    </r>
    <r>
      <rPr>
        <b/>
        <sz val="12"/>
        <color theme="1"/>
        <rFont val="Segoe UI"/>
        <family val="2"/>
      </rPr>
      <t xml:space="preserve">Levels of Care: 
</t>
    </r>
    <r>
      <rPr>
        <sz val="12"/>
        <color theme="1"/>
        <rFont val="Segoe UI"/>
        <family val="2"/>
      </rPr>
      <t>Level 1: Outpatient	
Level 2: Intensive Outpatient/High-Intensity Outpatient	
Level 3: Residential	
Level 4: Inpatient	
Recovery residence	
Other: Please describe</t>
    </r>
    <r>
      <rPr>
        <b/>
        <sz val="12"/>
        <color theme="1"/>
        <rFont val="Segoe UI"/>
        <family val="2"/>
      </rPr>
      <t xml:space="preserve">	
</t>
    </r>
    <r>
      <rPr>
        <sz val="12"/>
        <color theme="1"/>
        <rFont val="Segoe UI"/>
        <family val="2"/>
      </rPr>
      <t xml:space="preserve">
</t>
    </r>
    <r>
      <rPr>
        <b/>
        <sz val="12"/>
        <color theme="1"/>
        <rFont val="Segoe UI"/>
        <family val="2"/>
      </rPr>
      <t>Target Populations:</t>
    </r>
    <r>
      <rPr>
        <sz val="12"/>
        <color theme="1"/>
        <rFont val="Segoe UI"/>
        <family val="2"/>
      </rPr>
      <t xml:space="preserve">
Pregnant women											
Women with dependent children									
Persons experiencing homelessness									
Persons who inject drugs
Persons in need of recovery support services for substance use disorder				
Individuals with a co-occurring mental health and substance use disorder	</t>
    </r>
    <r>
      <rPr>
        <b/>
        <sz val="12"/>
        <color theme="1"/>
        <rFont val="Segoe UI"/>
        <family val="2"/>
      </rPr>
      <t xml:space="preserve">													</t>
    </r>
  </si>
  <si>
    <t>#</t>
  </si>
  <si>
    <t>Program Name</t>
  </si>
  <si>
    <t>Subcontractor Full Legal Name</t>
  </si>
  <si>
    <t>Subcontractor Address</t>
  </si>
  <si>
    <t>City</t>
  </si>
  <si>
    <t>State</t>
  </si>
  <si>
    <t>Zip Code</t>
  </si>
  <si>
    <t>Phone Number 
(XXX-XXX-XXXX)</t>
  </si>
  <si>
    <t>Level of Care (include from reference list, separated by comma)</t>
  </si>
  <si>
    <t>Target Population (include from reference list, separated by comma)</t>
  </si>
  <si>
    <t>Outpatient and Residential Substance Use Treatment Programs and Recovery Residences
Perinatal Adult Substance Use Treatment Programs</t>
  </si>
  <si>
    <t>Alameda Health System (dba Alameda County Medical Center)</t>
  </si>
  <si>
    <t xml:space="preserve">
Road to Recovery 
7677 Oakport Street, 12th Floor</t>
  </si>
  <si>
    <t>Oakland</t>
  </si>
  <si>
    <t>California</t>
  </si>
  <si>
    <t>(510) 618-5706</t>
  </si>
  <si>
    <t>Level 1: Outpatient
Level 2: Intensive Outpatient/High-Intensity Outpatient</t>
  </si>
  <si>
    <t>Pregnant women 
Women with dependent children 
Persons experiencing homelessness 
Persons who inject drugs
Persons in need of recovery support services for substance use disorder 
Individuals with a co-occurring mental health and substance use disorder</t>
  </si>
  <si>
    <t>Outpatient and Residential Substance Use Treatment Programs and Recovery Residences</t>
  </si>
  <si>
    <t>Bi Bett Corporation</t>
  </si>
  <si>
    <t>Diablo Valley Ranch (DVR)
11540 Marsh Creek</t>
  </si>
  <si>
    <t>Clayton</t>
  </si>
  <si>
    <t>(925) 672-5700</t>
  </si>
  <si>
    <t>Persons experiencing homelessness 
Persons who inject drugs
Persons in need of recovery support services for substance use disorder 
Individuals with a co-occurring mental health and substance use disorder</t>
  </si>
  <si>
    <t>Bi-Bett Corporation</t>
  </si>
  <si>
    <t xml:space="preserve">Orchid - Women's Residential Treatment
1342 E. 27th Street </t>
  </si>
  <si>
    <t>(510) 535-0611</t>
  </si>
  <si>
    <t>Carnales Unidos Reformando Adictos (C.U.R.A.) Incorporate</t>
  </si>
  <si>
    <t>Recovery Residence
531 24th Street</t>
  </si>
  <si>
    <t>(510) 706-6177</t>
  </si>
  <si>
    <t>Recovery Residence</t>
  </si>
  <si>
    <t xml:space="preserve">Carnales Unidos Reformando Adictos (C.U.R.A.) Incorporate </t>
  </si>
  <si>
    <t>Residential Treatment Services
7437 Glenmoor Drive</t>
  </si>
  <si>
    <t>Fremont</t>
  </si>
  <si>
    <t>(510) 713-3200</t>
  </si>
  <si>
    <t>Outpatient and Residential Substance Use Treatment Programs and Recovery Residences
Adolescent &amp; Youth Substance Use Treatment Programs</t>
  </si>
  <si>
    <t xml:space="preserve">City of Fremont </t>
  </si>
  <si>
    <t>Youth and Family Services 
39155 Liberty St, #E500</t>
  </si>
  <si>
    <t>(510) 284-4002</t>
  </si>
  <si>
    <t>Horizon Services Incorporated</t>
  </si>
  <si>
    <t>Cherry Hill SUD Detoxification Services
2035 Fairmont Drive</t>
  </si>
  <si>
    <t>San Leandro</t>
  </si>
  <si>
    <t>(866) 866-7496</t>
  </si>
  <si>
    <t>Other: Residential Detox</t>
  </si>
  <si>
    <t>Cronin House
2575 Depot Road</t>
  </si>
  <si>
    <t>Hayward</t>
  </si>
  <si>
    <t>(510) 784-5874</t>
  </si>
  <si>
    <t>Adolescent &amp; Youth Substance Use Treatment Programs</t>
  </si>
  <si>
    <t xml:space="preserve">Horizon Services Incorporated </t>
  </si>
  <si>
    <t>Project Eden Adolescent Services
1866 B Street, Suite 101</t>
  </si>
  <si>
    <t>(510) 582-2100</t>
  </si>
  <si>
    <t>Project Eden Adult Services
1020 Serpentine Lane, Suites 100 and 102</t>
  </si>
  <si>
    <t>Pleasanton</t>
  </si>
  <si>
    <t>(925) 444-7040</t>
  </si>
  <si>
    <t>LifeLong Medical Care</t>
  </si>
  <si>
    <t>Project Pride
2545 San Pablo Avenue</t>
  </si>
  <si>
    <t xml:space="preserve">Oakland </t>
  </si>
  <si>
    <t>(510) 981-4100</t>
  </si>
  <si>
    <t>Magnolia Women's Recovery Programs, Inc.</t>
  </si>
  <si>
    <t>682 Briergate Way</t>
  </si>
  <si>
    <t>(510) 487-2910</t>
  </si>
  <si>
    <t>17 Embarcadero Cove</t>
  </si>
  <si>
    <t>(510) 535-1344</t>
  </si>
  <si>
    <t xml:space="preserve">Options Recovery Services </t>
  </si>
  <si>
    <t>SUD Outpatient Treatment Program
1835 Allston Way</t>
  </si>
  <si>
    <t>Berkeley</t>
  </si>
  <si>
    <t>(510) 666-9552</t>
  </si>
  <si>
    <t>SUD Outpatient Treatment Program
1630 10th Street</t>
  </si>
  <si>
    <t>SUD Outpatient Treatment Program
1931 Center Street</t>
  </si>
  <si>
    <t xml:space="preserve">SUD Recovery Residence
1845 Addison Street </t>
  </si>
  <si>
    <t>SUD Recovery Residence
6330 Thornton Avenue</t>
  </si>
  <si>
    <t>Newark</t>
  </si>
  <si>
    <t>(510) 886-8696</t>
  </si>
  <si>
    <t>SUD Recovery Residence
107 Jackson Street</t>
  </si>
  <si>
    <t>(510) 792-4357</t>
  </si>
  <si>
    <t>Options Recovery Services</t>
  </si>
  <si>
    <t xml:space="preserve">SUD Recovery Residence
3331 King Street, , CA </t>
  </si>
  <si>
    <t>SUD Recovery Residence
1020 59th Street</t>
  </si>
  <si>
    <t>SUD Recovery Residence
1053 59th Street</t>
  </si>
  <si>
    <t>SUD Recovery Residence
614 Alice Street</t>
  </si>
  <si>
    <t>Recovery Residence - Perinatal</t>
  </si>
  <si>
    <t>SUD Recovery Residence
1087 Stanford Avenue</t>
  </si>
  <si>
    <t xml:space="preserve">SUD Recovery Residence
1502 3rd Avenue, Oakland, CA </t>
  </si>
  <si>
    <t xml:space="preserve">SUD Recovery Residence
5121 West Street, Oakland, CA, </t>
  </si>
  <si>
    <t xml:space="preserve">Second Chance, Inc. </t>
  </si>
  <si>
    <t>Hayward Recovery Center
107 Jackson Street</t>
  </si>
  <si>
    <t xml:space="preserve">
Tri-Cities Center
6330 Thornton Avenue</t>
  </si>
  <si>
    <t>Tony's Place Recovery Residence
6519 Central Avenue</t>
  </si>
  <si>
    <t>The Alliance for Community Wellness (dba La Familia Counseling Service)</t>
  </si>
  <si>
    <t>El Chante
425 Vernon Street</t>
  </si>
  <si>
    <t>(510) 881-5921</t>
  </si>
  <si>
    <t xml:space="preserve">Youth for Change
3209 Galindo St. </t>
  </si>
  <si>
    <t>(510) 963-8716</t>
  </si>
  <si>
    <t xml:space="preserve">Latino Family Services Center 
1315 Fruitvale Avenue </t>
  </si>
  <si>
    <t>(510) 300-3170</t>
  </si>
  <si>
    <t xml:space="preserve"> Women’s Services Enhancement Program (WSEP) &amp; Mujeres Con Esperanza
1315 Fruitvale Ave</t>
  </si>
  <si>
    <t>(510) 465-4569</t>
  </si>
  <si>
    <t>The New Bridge Foundation, Inc.</t>
  </si>
  <si>
    <t>2323 Hearst Avenue</t>
  </si>
  <si>
    <t>(510) 526-6200</t>
  </si>
  <si>
    <t>DETAILED PROGRAM BUDGET</t>
  </si>
  <si>
    <t xml:space="preserve">SFY </t>
  </si>
  <si>
    <t>Submission Date</t>
  </si>
  <si>
    <t>Total SUBG Allocation</t>
  </si>
  <si>
    <t>Program Information</t>
  </si>
  <si>
    <t>Fiscal Contact</t>
  </si>
  <si>
    <t>Melissa Wong</t>
  </si>
  <si>
    <t>Phone</t>
  </si>
  <si>
    <t>Email Address</t>
  </si>
  <si>
    <t>Melissa.Wong@acgov.org</t>
  </si>
  <si>
    <t xml:space="preserve">Program Contact </t>
  </si>
  <si>
    <t>Melissa Yamamoto</t>
  </si>
  <si>
    <t>Melissa.Yamamoto@acgov.org</t>
  </si>
  <si>
    <t>Funding Source</t>
  </si>
  <si>
    <t xml:space="preserve">Total Planned Allocation for Program: </t>
  </si>
  <si>
    <t xml:space="preserve"> DHCS Approval (For DHCS Staff Only)</t>
  </si>
  <si>
    <t>Analyst</t>
  </si>
  <si>
    <t>Date Approved</t>
  </si>
  <si>
    <t>I. Staffing Itemized Detail</t>
  </si>
  <si>
    <t>Title of Position (Align with County/Provider IUP)</t>
  </si>
  <si>
    <t>Annual Salary</t>
  </si>
  <si>
    <t>Grant FTE</t>
  </si>
  <si>
    <t>TotaI Not to Exceed</t>
  </si>
  <si>
    <t>Personnel</t>
  </si>
  <si>
    <t>Fringe Benefits</t>
  </si>
  <si>
    <t>TOTAL STAFF EXPENSES</t>
  </si>
  <si>
    <t>II. Program Expenses Itemized Detail</t>
  </si>
  <si>
    <t>Category</t>
  </si>
  <si>
    <t>Details</t>
  </si>
  <si>
    <t>Amount</t>
  </si>
  <si>
    <t>Travel</t>
  </si>
  <si>
    <t>Equipment</t>
  </si>
  <si>
    <t>Supplies</t>
  </si>
  <si>
    <t>Contractual/Consultant Costs</t>
  </si>
  <si>
    <t xml:space="preserve">City of Fremont   </t>
  </si>
  <si>
    <t xml:space="preserve">Youth and Family Services </t>
  </si>
  <si>
    <t>Horizon Services, Incorporated</t>
  </si>
  <si>
    <t>Project Eden Youth Outpatient &amp; Prevention Services</t>
  </si>
  <si>
    <t>La Familia Counseling Services, Youth for Change</t>
  </si>
  <si>
    <t>Other Expenses</t>
  </si>
  <si>
    <t>TOTAL DIRECT CHARGES (Sum of Program Expenses)</t>
  </si>
  <si>
    <t>SUMMARY</t>
  </si>
  <si>
    <t>Total Amount</t>
  </si>
  <si>
    <t>Total Staffing Expenses</t>
  </si>
  <si>
    <t>Program Maximum Allowable Indirect Costs</t>
  </si>
  <si>
    <t>Program Maximum Allowable County Support Administrative Direct Costs</t>
  </si>
  <si>
    <t>TOTAL COST OF PROGRAM</t>
  </si>
  <si>
    <t>Alameda County Medical Center - Road to Recovery</t>
  </si>
  <si>
    <t xml:space="preserve">Diablo Valley Ranch (DVR) </t>
  </si>
  <si>
    <t>C.U.R.A. Residential Treatment Services &amp; Recovery Residence</t>
  </si>
  <si>
    <t>Cherry Hill SUD Detoxification Services &amp; Cronin House &amp; Project Eden Adult Services</t>
  </si>
  <si>
    <t xml:space="preserve">La Familia Counseling Service, El Chante &amp; Si Se Puede Latino Family Services Center </t>
  </si>
  <si>
    <t>New Bridge Residential Program</t>
  </si>
  <si>
    <t>SUD Outpatient Treatment Programs &amp;  Recovery Residences</t>
  </si>
  <si>
    <t xml:space="preserve"> Second Chance Inc.</t>
  </si>
  <si>
    <t>Hayward Recovery Center &amp; Tri-Cities Center &amp; Tony's Place Recovery Residence</t>
  </si>
  <si>
    <t>East Bay Community Recovery Project - Oakland, Project Pride</t>
  </si>
  <si>
    <t>Women's Recovery Programs in Hayward and Oakland</t>
  </si>
  <si>
    <t>City of Fremont</t>
  </si>
  <si>
    <t>Youth and Family Services</t>
  </si>
  <si>
    <t>Perinatal Adult Substance Use Treatment Programs</t>
  </si>
  <si>
    <t>La Familia Mujeres Con Esperanza</t>
  </si>
  <si>
    <t>Orchid - Women's Residential Treatment</t>
  </si>
  <si>
    <t>Project Pride</t>
  </si>
  <si>
    <t>SUD Recovery Residence</t>
  </si>
  <si>
    <t>Road to Recovery</t>
  </si>
  <si>
    <t xml:space="preserve">Substance Use Prevention, Treatment, and Recovery Services Block Grant (SUBG)
			</t>
  </si>
  <si>
    <t>WORKBOOK SUMMARY SHEET</t>
  </si>
  <si>
    <t>State Fiscal Year</t>
  </si>
  <si>
    <t>Allocation</t>
  </si>
  <si>
    <t xml:space="preserve"> Total Proposed Allocation</t>
  </si>
  <si>
    <t>Budgeted Amount</t>
  </si>
  <si>
    <t xml:space="preserve">Perinatal </t>
  </si>
  <si>
    <t>Total</t>
  </si>
  <si>
    <t>Staffing Expenses</t>
  </si>
  <si>
    <t>Consultant/Contract Costs</t>
  </si>
  <si>
    <t>Maximum Allowable Indirect Costs</t>
  </si>
  <si>
    <t>Maximum Allowable County Support Administrative Direct Costs</t>
  </si>
  <si>
    <t>Total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</si>
</sst>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lt;=9999999]###\-####;\(###\)\ ###\-####"/>
    <numFmt numFmtId="165" formatCode="0.000"/>
    <numFmt numFmtId="166" formatCode="[$-F800]dddd\,\ mmmm\ dd\,\ yyyy"/>
    <numFmt numFmtId="167" formatCode="_([$$-409]* #,##0.00_);_([$$-409]* \(#,##0.00\);_([$$-409]* &quot;-&quot;??_);_(@_)"/>
  </numFmts>
  <fonts count="30">
    <font>
      <sz val="11"/>
      <color theme="1"/>
      <name val="Calibri"/>
      <scheme val="minor"/>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strike/>
      <sz val="12"/>
      <color theme="1"/>
      <name val="Arial"/>
      <family val="2"/>
    </font>
    <font>
      <u/>
      <sz val="11"/>
      <color theme="10"/>
      <name val="Calibri"/>
      <family val="2"/>
      <scheme val="minor"/>
    </font>
    <font>
      <sz val="12"/>
      <color theme="1"/>
      <name val="Segoe UI"/>
      <family val="2"/>
    </font>
    <font>
      <b/>
      <sz val="12"/>
      <color theme="0"/>
      <name val="Segoe UI"/>
      <family val="2"/>
    </font>
    <font>
      <sz val="12"/>
      <color theme="0"/>
      <name val="Segoe UI"/>
      <family val="2"/>
    </font>
    <font>
      <b/>
      <sz val="12"/>
      <color theme="1"/>
      <name val="Segoe UI"/>
      <family val="2"/>
    </font>
    <font>
      <b/>
      <u/>
      <sz val="12"/>
      <color theme="1"/>
      <name val="Segoe UI"/>
      <family val="2"/>
    </font>
    <font>
      <u/>
      <sz val="12"/>
      <color theme="1"/>
      <name val="Segoe UI"/>
      <family val="2"/>
    </font>
    <font>
      <u/>
      <sz val="12"/>
      <color theme="4" tint="-0.249977111117893"/>
      <name val="Segoe UI"/>
      <family val="2"/>
    </font>
    <font>
      <sz val="12"/>
      <color theme="4" tint="-0.249977111117893"/>
      <name val="Segoe UI"/>
      <family val="2"/>
    </font>
    <font>
      <b/>
      <sz val="12"/>
      <name val="Segoe UI"/>
      <family val="2"/>
    </font>
    <font>
      <sz val="12"/>
      <name val="Segoe UI"/>
      <family val="2"/>
    </font>
    <font>
      <i/>
      <sz val="12"/>
      <color theme="1"/>
      <name val="Arial"/>
      <family val="2"/>
    </font>
    <font>
      <sz val="11"/>
      <color theme="1"/>
      <name val="Calibri"/>
      <family val="2"/>
      <scheme val="minor"/>
    </font>
    <font>
      <u/>
      <sz val="12"/>
      <color rgb="FF0070C0"/>
      <name val="Segoe UI"/>
      <family val="2"/>
    </font>
    <font>
      <u/>
      <sz val="11"/>
      <color rgb="FF0070C0"/>
      <name val="Calibri"/>
      <family val="2"/>
      <scheme val="minor"/>
    </font>
    <font>
      <u/>
      <sz val="12"/>
      <color theme="10"/>
      <name val="Segoe UI"/>
      <family val="2"/>
    </font>
    <font>
      <sz val="11"/>
      <color theme="1"/>
      <name val="Segoe UI"/>
      <family val="2"/>
    </font>
    <font>
      <sz val="12"/>
      <color rgb="FFFF0000"/>
      <name val="Segoe UI"/>
      <family val="2"/>
    </font>
    <font>
      <b/>
      <sz val="12"/>
      <color theme="2"/>
      <name val="Arial"/>
      <family val="2"/>
    </font>
    <font>
      <u/>
      <sz val="11"/>
      <color rgb="FF0070C0"/>
      <name val="Segoe UI"/>
      <family val="2"/>
    </font>
    <font>
      <sz val="12"/>
      <color rgb="FF000000"/>
      <name val="Segoe UI"/>
      <family val="2"/>
    </font>
    <font>
      <i/>
      <sz val="12"/>
      <color theme="1"/>
      <name val="Segoe UI"/>
      <family val="2"/>
    </font>
    <font>
      <i/>
      <sz val="12"/>
      <name val="Segoe UI"/>
      <family val="2"/>
    </font>
    <font>
      <sz val="11"/>
      <color theme="1"/>
      <name val="Calibri"/>
      <family val="2"/>
      <scheme val="minor"/>
    </font>
  </fonts>
  <fills count="17">
    <fill>
      <patternFill patternType="none"/>
    </fill>
    <fill>
      <patternFill patternType="gray125"/>
    </fill>
    <fill>
      <patternFill patternType="solid">
        <fgColor rgb="FF172F59"/>
        <bgColor indexed="64"/>
      </patternFill>
    </fill>
    <fill>
      <patternFill patternType="solid">
        <fgColor rgb="FF2B6E8D"/>
        <bgColor indexed="64"/>
      </patternFill>
    </fill>
    <fill>
      <patternFill patternType="solid">
        <fgColor theme="0"/>
        <bgColor indexed="64"/>
      </patternFill>
    </fill>
    <fill>
      <patternFill patternType="solid">
        <fgColor rgb="FFCDE4F0"/>
        <bgColor indexed="64"/>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2"/>
        <bgColor rgb="FF000000"/>
      </patternFill>
    </fill>
    <fill>
      <patternFill patternType="solid">
        <fgColor theme="6" tint="0.79998168889431442"/>
        <bgColor indexed="64"/>
      </patternFill>
    </fill>
    <fill>
      <patternFill patternType="solid">
        <fgColor theme="6" tint="0.79998168889431442"/>
        <bgColor rgb="FFE7E6E6"/>
      </patternFill>
    </fill>
    <fill>
      <patternFill patternType="solid">
        <fgColor rgb="FFCDE4F1"/>
        <bgColor indexed="64"/>
      </patternFill>
    </fill>
    <fill>
      <patternFill patternType="solid">
        <fgColor rgb="FFCDE4F1"/>
        <bgColor rgb="FF000000"/>
      </patternFill>
    </fill>
    <fill>
      <patternFill patternType="solid">
        <fgColor rgb="FFFFF2CC"/>
        <bgColor indexed="64"/>
      </patternFill>
    </fill>
    <fill>
      <patternFill patternType="solid">
        <fgColor rgb="FFFFF2CC"/>
        <bgColor rgb="FFFBFAD1"/>
      </patternFill>
    </fill>
  </fills>
  <borders count="61">
    <border>
      <left/>
      <right/>
      <top/>
      <bottom/>
      <diagonal/>
    </border>
    <border>
      <left/>
      <right/>
      <top/>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rgb="FF000000"/>
      </bottom>
      <diagonal/>
    </border>
    <border>
      <left/>
      <right/>
      <top style="thin">
        <color rgb="FF000000"/>
      </top>
      <bottom style="medium">
        <color indexed="64"/>
      </bottom>
      <diagonal/>
    </border>
  </borders>
  <cellStyleXfs count="19">
    <xf numFmtId="0" fontId="0" fillId="0" borderId="0"/>
    <xf numFmtId="0" fontId="6" fillId="0" borderId="0" applyNumberFormat="0" applyFill="0" applyBorder="0" applyAlignment="0" applyProtection="0"/>
    <xf numFmtId="44" fontId="18" fillId="0" borderId="0" applyFont="0" applyFill="0" applyBorder="0" applyAlignment="0" applyProtection="0"/>
    <xf numFmtId="0" fontId="29" fillId="0" borderId="1"/>
    <xf numFmtId="0" fontId="6" fillId="0" borderId="1" applyNumberFormat="0" applyFill="0" applyBorder="0" applyAlignment="0" applyProtection="0"/>
    <xf numFmtId="44" fontId="2" fillId="0" borderId="1" applyFont="0" applyFill="0" applyBorder="0" applyAlignment="0" applyProtection="0"/>
    <xf numFmtId="0" fontId="29" fillId="0" borderId="1"/>
    <xf numFmtId="0" fontId="29" fillId="0" borderId="1"/>
    <xf numFmtId="44" fontId="1" fillId="0" borderId="1" applyFont="0" applyFill="0" applyBorder="0" applyAlignment="0" applyProtection="0"/>
    <xf numFmtId="0" fontId="29" fillId="0" borderId="1"/>
    <xf numFmtId="0" fontId="29" fillId="0" borderId="1"/>
    <xf numFmtId="0" fontId="29" fillId="0" borderId="1"/>
    <xf numFmtId="0" fontId="29" fillId="0" borderId="1"/>
    <xf numFmtId="0" fontId="29" fillId="0" borderId="1"/>
    <xf numFmtId="0" fontId="29" fillId="0" borderId="1"/>
    <xf numFmtId="0" fontId="29" fillId="0" borderId="1"/>
    <xf numFmtId="0" fontId="29" fillId="0" borderId="1"/>
    <xf numFmtId="0" fontId="29" fillId="0" borderId="1"/>
    <xf numFmtId="0" fontId="29" fillId="0" borderId="1"/>
  </cellStyleXfs>
  <cellXfs count="622">
    <xf numFmtId="0" fontId="0" fillId="0" borderId="0" xfId="0"/>
    <xf numFmtId="0" fontId="7" fillId="2" borderId="0" xfId="0" applyFont="1" applyFill="1"/>
    <xf numFmtId="0" fontId="7" fillId="0" borderId="0" xfId="0" applyFont="1"/>
    <xf numFmtId="0" fontId="0" fillId="0" borderId="1" xfId="0" applyBorder="1"/>
    <xf numFmtId="0" fontId="8" fillId="2" borderId="0" xfId="0" applyFont="1" applyFill="1" applyAlignment="1">
      <alignment horizontal="left"/>
    </xf>
    <xf numFmtId="0" fontId="10" fillId="0" borderId="0" xfId="0" applyFont="1" applyAlignment="1">
      <alignment wrapText="1"/>
    </xf>
    <xf numFmtId="0" fontId="10" fillId="0" borderId="0" xfId="0" applyFont="1"/>
    <xf numFmtId="0" fontId="15" fillId="5" borderId="28" xfId="0" applyFont="1" applyFill="1" applyBorder="1" applyAlignment="1">
      <alignment horizontal="left" vertical="center" wrapText="1"/>
    </xf>
    <xf numFmtId="0" fontId="16" fillId="0" borderId="29" xfId="0" applyFont="1" applyBorder="1" applyAlignment="1">
      <alignment horizontal="left" vertical="center"/>
    </xf>
    <xf numFmtId="0" fontId="15" fillId="5" borderId="14" xfId="0" applyFont="1" applyFill="1" applyBorder="1" applyAlignment="1">
      <alignment horizontal="left" vertical="center" wrapText="1"/>
    </xf>
    <xf numFmtId="0" fontId="10" fillId="5" borderId="16" xfId="0" applyFont="1" applyFill="1" applyBorder="1" applyAlignment="1">
      <alignment horizontal="left" wrapText="1"/>
    </xf>
    <xf numFmtId="0" fontId="15" fillId="0" borderId="0" xfId="0" applyFont="1" applyAlignment="1">
      <alignment horizontal="left" vertical="center" wrapText="1"/>
    </xf>
    <xf numFmtId="0" fontId="15" fillId="5" borderId="28" xfId="0" applyFont="1" applyFill="1" applyBorder="1" applyAlignment="1">
      <alignment vertical="center" wrapText="1"/>
    </xf>
    <xf numFmtId="0" fontId="15" fillId="5" borderId="15" xfId="0" applyFont="1" applyFill="1" applyBorder="1" applyAlignment="1">
      <alignment horizontal="left" vertical="center" wrapText="1"/>
    </xf>
    <xf numFmtId="0" fontId="15" fillId="5" borderId="16" xfId="0" applyFont="1" applyFill="1" applyBorder="1" applyAlignment="1">
      <alignment horizontal="left" vertical="center" wrapText="1"/>
    </xf>
    <xf numFmtId="0" fontId="15" fillId="0" borderId="1" xfId="0" applyFont="1" applyBorder="1" applyAlignment="1">
      <alignment horizontal="left" vertical="center" wrapText="1"/>
    </xf>
    <xf numFmtId="0" fontId="8" fillId="3" borderId="33" xfId="0" applyFont="1" applyFill="1" applyBorder="1" applyAlignment="1">
      <alignment horizontal="left" vertical="center" wrapText="1"/>
    </xf>
    <xf numFmtId="0" fontId="16" fillId="5" borderId="36" xfId="0" applyFont="1" applyFill="1" applyBorder="1" applyAlignment="1">
      <alignment vertical="center"/>
    </xf>
    <xf numFmtId="0" fontId="16" fillId="5" borderId="37" xfId="0" applyFont="1" applyFill="1" applyBorder="1" applyAlignment="1">
      <alignment vertical="center"/>
    </xf>
    <xf numFmtId="0" fontId="16" fillId="5" borderId="38" xfId="0" applyFont="1" applyFill="1" applyBorder="1" applyAlignment="1">
      <alignment vertical="center"/>
    </xf>
    <xf numFmtId="44" fontId="16" fillId="7" borderId="15" xfId="2" applyFont="1" applyFill="1" applyBorder="1" applyAlignment="1" applyProtection="1">
      <alignment horizontal="right" vertical="center"/>
    </xf>
    <xf numFmtId="165" fontId="16" fillId="7" borderId="15" xfId="2" applyNumberFormat="1" applyFont="1" applyFill="1" applyBorder="1" applyAlignment="1" applyProtection="1">
      <alignment horizontal="right" vertical="center"/>
    </xf>
    <xf numFmtId="44" fontId="16" fillId="0" borderId="31" xfId="2" applyFont="1" applyFill="1" applyBorder="1" applyAlignment="1" applyProtection="1">
      <alignment horizontal="left" vertical="center"/>
    </xf>
    <xf numFmtId="44" fontId="15" fillId="5" borderId="32" xfId="2" applyFont="1" applyFill="1" applyBorder="1" applyAlignment="1" applyProtection="1">
      <alignment horizontal="left"/>
    </xf>
    <xf numFmtId="44" fontId="15" fillId="5" borderId="32" xfId="2" applyFont="1" applyFill="1" applyBorder="1" applyAlignment="1" applyProtection="1">
      <alignment horizontal="left" vertical="center"/>
    </xf>
    <xf numFmtId="0" fontId="8" fillId="3" borderId="34" xfId="0" applyFont="1" applyFill="1" applyBorder="1" applyAlignment="1">
      <alignment vertical="center"/>
    </xf>
    <xf numFmtId="0" fontId="16" fillId="0" borderId="15" xfId="0" applyFont="1" applyBorder="1" applyAlignment="1">
      <alignment horizontal="left" vertical="center"/>
    </xf>
    <xf numFmtId="0" fontId="8" fillId="2" borderId="1" xfId="0" applyFont="1" applyFill="1" applyBorder="1" applyAlignment="1">
      <alignment vertical="top"/>
    </xf>
    <xf numFmtId="167" fontId="16" fillId="7" borderId="31" xfId="2" applyNumberFormat="1" applyFont="1" applyFill="1" applyBorder="1" applyAlignment="1" applyProtection="1">
      <alignment horizontal="left" vertical="center"/>
    </xf>
    <xf numFmtId="0" fontId="16" fillId="0" borderId="30" xfId="0" applyFont="1" applyBorder="1" applyAlignment="1">
      <alignment horizontal="right" vertical="center" wrapText="1"/>
    </xf>
    <xf numFmtId="44" fontId="7" fillId="0" borderId="32" xfId="0" applyNumberFormat="1" applyFont="1" applyBorder="1" applyAlignment="1">
      <alignment horizontal="right"/>
    </xf>
    <xf numFmtId="10" fontId="7" fillId="0" borderId="23" xfId="0" applyNumberFormat="1" applyFont="1" applyBorder="1" applyAlignment="1">
      <alignment horizontal="left"/>
    </xf>
    <xf numFmtId="44" fontId="15" fillId="0" borderId="32" xfId="2" applyFont="1" applyFill="1" applyBorder="1" applyAlignment="1" applyProtection="1">
      <alignment horizontal="left" vertical="center"/>
    </xf>
    <xf numFmtId="44" fontId="3" fillId="0" borderId="31" xfId="2" applyFont="1" applyBorder="1" applyAlignment="1" applyProtection="1">
      <alignment vertical="center"/>
    </xf>
    <xf numFmtId="44" fontId="4" fillId="0" borderId="32" xfId="2" applyFont="1" applyBorder="1" applyAlignment="1" applyProtection="1">
      <alignment vertical="center"/>
    </xf>
    <xf numFmtId="44" fontId="16" fillId="0" borderId="31" xfId="5" applyFont="1" applyFill="1" applyBorder="1" applyAlignment="1" applyProtection="1">
      <alignment horizontal="left" vertical="center"/>
    </xf>
    <xf numFmtId="44" fontId="15" fillId="5" borderId="32" xfId="5" applyFont="1" applyFill="1" applyBorder="1" applyAlignment="1" applyProtection="1">
      <alignment horizontal="left"/>
    </xf>
    <xf numFmtId="44" fontId="15" fillId="5" borderId="32" xfId="5" applyFont="1" applyFill="1" applyBorder="1" applyAlignment="1" applyProtection="1">
      <alignment horizontal="left" vertical="center"/>
    </xf>
    <xf numFmtId="44" fontId="16" fillId="0" borderId="15" xfId="5" applyFont="1" applyFill="1" applyBorder="1" applyAlignment="1" applyProtection="1">
      <alignment horizontal="left" vertical="center"/>
    </xf>
    <xf numFmtId="44" fontId="15" fillId="0" borderId="15" xfId="5" applyFont="1" applyFill="1" applyBorder="1" applyAlignment="1" applyProtection="1">
      <alignment horizontal="left" vertical="center"/>
    </xf>
    <xf numFmtId="44" fontId="16" fillId="13" borderId="32" xfId="5" applyFont="1" applyFill="1" applyBorder="1" applyAlignment="1" applyProtection="1">
      <alignment horizontal="center" vertical="center"/>
    </xf>
    <xf numFmtId="0" fontId="8" fillId="2" borderId="1" xfId="0" applyFont="1" applyFill="1" applyBorder="1" applyAlignment="1">
      <alignment vertical="top" wrapText="1"/>
    </xf>
    <xf numFmtId="0" fontId="8" fillId="0" borderId="1" xfId="0" applyFont="1" applyBorder="1" applyAlignment="1">
      <alignment horizontal="left" vertical="top" wrapText="1"/>
    </xf>
    <xf numFmtId="0" fontId="8" fillId="0" borderId="0" xfId="0" applyFont="1"/>
    <xf numFmtId="0" fontId="7" fillId="0" borderId="1" xfId="0" applyFont="1" applyBorder="1"/>
    <xf numFmtId="0" fontId="7" fillId="9" borderId="6" xfId="0" applyFont="1" applyFill="1" applyBorder="1"/>
    <xf numFmtId="0" fontId="7" fillId="9" borderId="1" xfId="0" applyFont="1" applyFill="1" applyBorder="1"/>
    <xf numFmtId="0" fontId="7" fillId="9" borderId="7" xfId="0" applyFont="1" applyFill="1" applyBorder="1"/>
    <xf numFmtId="0" fontId="7" fillId="9" borderId="8" xfId="0" applyFont="1" applyFill="1" applyBorder="1"/>
    <xf numFmtId="0" fontId="7" fillId="9" borderId="9" xfId="0" applyFont="1" applyFill="1" applyBorder="1"/>
    <xf numFmtId="0" fontId="7" fillId="9" borderId="10" xfId="0" applyFont="1" applyFill="1" applyBorder="1"/>
    <xf numFmtId="0" fontId="10" fillId="0" borderId="1" xfId="0" applyFont="1" applyBorder="1" applyAlignment="1">
      <alignment horizontal="left" vertical="top" wrapText="1"/>
    </xf>
    <xf numFmtId="0" fontId="10" fillId="9" borderId="1" xfId="0" applyFont="1" applyFill="1" applyBorder="1"/>
    <xf numFmtId="0" fontId="10" fillId="9" borderId="7" xfId="0" applyFont="1" applyFill="1" applyBorder="1"/>
    <xf numFmtId="0" fontId="7" fillId="9" borderId="6" xfId="0" applyFont="1" applyFill="1" applyBorder="1" applyAlignment="1">
      <alignment horizontal="left"/>
    </xf>
    <xf numFmtId="0" fontId="7" fillId="9" borderId="1" xfId="0" applyFont="1" applyFill="1" applyBorder="1" applyAlignment="1">
      <alignment horizontal="left"/>
    </xf>
    <xf numFmtId="0" fontId="11" fillId="10" borderId="6" xfId="0" applyFont="1" applyFill="1" applyBorder="1" applyAlignment="1">
      <alignment horizontal="left"/>
    </xf>
    <xf numFmtId="0" fontId="11" fillId="10" borderId="1" xfId="0" applyFont="1" applyFill="1" applyBorder="1" applyAlignment="1">
      <alignment horizontal="left"/>
    </xf>
    <xf numFmtId="0" fontId="7" fillId="9" borderId="1" xfId="0" applyFont="1" applyFill="1" applyBorder="1" applyAlignment="1">
      <alignment horizontal="left" vertical="top"/>
    </xf>
    <xf numFmtId="0" fontId="10" fillId="9" borderId="1" xfId="0" applyFont="1" applyFill="1" applyBorder="1" applyAlignment="1">
      <alignment horizontal="left" vertical="top"/>
    </xf>
    <xf numFmtId="0" fontId="0" fillId="9" borderId="6" xfId="0" applyFill="1" applyBorder="1"/>
    <xf numFmtId="0" fontId="0" fillId="9" borderId="1" xfId="0" applyFill="1" applyBorder="1"/>
    <xf numFmtId="0" fontId="23" fillId="9" borderId="1" xfId="0" applyFont="1" applyFill="1" applyBorder="1" applyAlignment="1">
      <alignment horizontal="left"/>
    </xf>
    <xf numFmtId="0" fontId="10" fillId="9" borderId="8" xfId="0" applyFont="1" applyFill="1" applyBorder="1" applyAlignment="1">
      <alignment horizontal="left" vertical="top" wrapText="1"/>
    </xf>
    <xf numFmtId="0" fontId="10" fillId="9" borderId="10" xfId="0" applyFont="1" applyFill="1" applyBorder="1"/>
    <xf numFmtId="0" fontId="8" fillId="0" borderId="6" xfId="0" applyFont="1" applyBorder="1"/>
    <xf numFmtId="0" fontId="8" fillId="0" borderId="1" xfId="0" applyFont="1" applyBorder="1"/>
    <xf numFmtId="0" fontId="8" fillId="0" borderId="1" xfId="0" applyFont="1" applyBorder="1" applyAlignment="1">
      <alignment horizontal="left"/>
    </xf>
    <xf numFmtId="0" fontId="8" fillId="0" borderId="1" xfId="0" applyFont="1" applyBorder="1" applyAlignment="1">
      <alignment horizontal="right"/>
    </xf>
    <xf numFmtId="0" fontId="8" fillId="0" borderId="7" xfId="0" applyFont="1" applyBorder="1" applyAlignment="1">
      <alignment horizontal="right"/>
    </xf>
    <xf numFmtId="0" fontId="7" fillId="4" borderId="1" xfId="0" applyFont="1" applyFill="1" applyBorder="1" applyAlignment="1">
      <alignment horizontal="center" vertical="center"/>
    </xf>
    <xf numFmtId="0" fontId="7" fillId="4" borderId="7" xfId="0" applyFont="1" applyFill="1" applyBorder="1" applyAlignment="1">
      <alignment horizontal="center" vertical="center"/>
    </xf>
    <xf numFmtId="0" fontId="11" fillId="4" borderId="6" xfId="0" applyFont="1" applyFill="1" applyBorder="1" applyAlignment="1">
      <alignment horizontal="left"/>
    </xf>
    <xf numFmtId="0" fontId="10" fillId="4" borderId="6" xfId="0" applyFont="1" applyFill="1" applyBorder="1" applyAlignment="1">
      <alignment horizontal="center" vertical="center"/>
    </xf>
    <xf numFmtId="0" fontId="10" fillId="4" borderId="7" xfId="0" applyFont="1" applyFill="1" applyBorder="1" applyAlignment="1">
      <alignment vertical="top" wrapText="1"/>
    </xf>
    <xf numFmtId="0" fontId="10" fillId="4" borderId="6" xfId="0" applyFont="1" applyFill="1" applyBorder="1" applyAlignment="1">
      <alignment horizontal="left" vertical="center" wrapText="1"/>
    </xf>
    <xf numFmtId="0" fontId="10" fillId="4" borderId="6" xfId="0" applyFont="1" applyFill="1" applyBorder="1" applyAlignment="1">
      <alignment horizontal="left" wrapText="1"/>
    </xf>
    <xf numFmtId="0" fontId="7" fillId="4" borderId="6" xfId="0" applyFont="1" applyFill="1" applyBorder="1"/>
    <xf numFmtId="0" fontId="7" fillId="4" borderId="6" xfId="0" applyFont="1" applyFill="1" applyBorder="1" applyAlignment="1">
      <alignment horizontal="right" vertical="top" wrapText="1"/>
    </xf>
    <xf numFmtId="0" fontId="7" fillId="4" borderId="6" xfId="0" applyFont="1" applyFill="1" applyBorder="1" applyAlignment="1">
      <alignment horizontal="right"/>
    </xf>
    <xf numFmtId="0" fontId="22" fillId="0" borderId="0" xfId="0" applyFont="1"/>
    <xf numFmtId="0" fontId="10" fillId="4" borderId="1" xfId="0" applyFont="1" applyFill="1" applyBorder="1"/>
    <xf numFmtId="0" fontId="0" fillId="0" borderId="6" xfId="0" applyBorder="1"/>
    <xf numFmtId="0" fontId="7" fillId="4" borderId="1" xfId="0" applyFont="1" applyFill="1" applyBorder="1" applyAlignment="1">
      <alignment vertical="top"/>
    </xf>
    <xf numFmtId="0" fontId="7" fillId="4" borderId="1" xfId="0" applyFont="1" applyFill="1" applyBorder="1" applyAlignment="1">
      <alignment vertical="top" wrapText="1"/>
    </xf>
    <xf numFmtId="0" fontId="7" fillId="4" borderId="7" xfId="0" applyFont="1" applyFill="1" applyBorder="1" applyAlignment="1">
      <alignment vertical="top" wrapText="1"/>
    </xf>
    <xf numFmtId="0" fontId="7" fillId="4" borderId="6" xfId="0" applyFont="1" applyFill="1" applyBorder="1" applyAlignment="1">
      <alignment vertical="top" wrapText="1"/>
    </xf>
    <xf numFmtId="0" fontId="7" fillId="4" borderId="8" xfId="0" applyFont="1" applyFill="1" applyBorder="1"/>
    <xf numFmtId="0" fontId="7" fillId="4" borderId="9" xfId="0" applyFont="1" applyFill="1" applyBorder="1"/>
    <xf numFmtId="0" fontId="7" fillId="4" borderId="10" xfId="0" applyFont="1" applyFill="1" applyBorder="1"/>
    <xf numFmtId="0" fontId="20" fillId="0" borderId="1" xfId="4" applyFont="1" applyFill="1" applyBorder="1" applyAlignment="1" applyProtection="1">
      <alignment horizontal="left" vertical="center"/>
    </xf>
    <xf numFmtId="0" fontId="19" fillId="0" borderId="1" xfId="4" applyFont="1" applyFill="1" applyBorder="1" applyAlignment="1" applyProtection="1">
      <alignment horizontal="left" vertical="center"/>
    </xf>
    <xf numFmtId="0" fontId="21" fillId="0" borderId="1" xfId="4" applyFont="1" applyFill="1" applyBorder="1" applyAlignment="1" applyProtection="1">
      <alignment horizontal="left" vertical="center"/>
    </xf>
    <xf numFmtId="44" fontId="16" fillId="7" borderId="31" xfId="5" applyFont="1" applyFill="1" applyBorder="1" applyAlignment="1" applyProtection="1">
      <alignment horizontal="left" vertical="center"/>
    </xf>
    <xf numFmtId="0" fontId="20" fillId="0" borderId="1" xfId="1" applyFont="1" applyFill="1" applyBorder="1" applyAlignment="1" applyProtection="1">
      <alignment horizontal="left" vertical="center"/>
    </xf>
    <xf numFmtId="0" fontId="19" fillId="0" borderId="1" xfId="1" applyFont="1" applyFill="1" applyBorder="1" applyAlignment="1" applyProtection="1">
      <alignment horizontal="left" vertical="center"/>
    </xf>
    <xf numFmtId="0" fontId="21" fillId="0" borderId="1" xfId="1" applyFont="1" applyFill="1" applyBorder="1" applyAlignment="1" applyProtection="1">
      <alignment horizontal="left" vertical="center"/>
    </xf>
    <xf numFmtId="49" fontId="7" fillId="8" borderId="34" xfId="1" applyNumberFormat="1" applyFont="1" applyFill="1" applyBorder="1" applyAlignment="1" applyProtection="1">
      <alignment horizontal="left" vertical="center"/>
    </xf>
    <xf numFmtId="166" fontId="7" fillId="8" borderId="35" xfId="1" applyNumberFormat="1" applyFont="1" applyFill="1" applyBorder="1" applyAlignment="1" applyProtection="1">
      <alignment vertical="center"/>
    </xf>
    <xf numFmtId="44" fontId="16" fillId="14" borderId="27" xfId="0" applyNumberFormat="1" applyFont="1" applyFill="1" applyBorder="1" applyAlignment="1">
      <alignment horizontal="center" vertical="center"/>
    </xf>
    <xf numFmtId="0" fontId="0" fillId="2" borderId="0" xfId="0" applyFill="1"/>
    <xf numFmtId="0" fontId="8" fillId="2" borderId="1" xfId="0" applyFont="1" applyFill="1" applyBorder="1" applyAlignment="1">
      <alignment horizontal="right" vertical="top"/>
    </xf>
    <xf numFmtId="0" fontId="3" fillId="0" borderId="0" xfId="0" applyFont="1"/>
    <xf numFmtId="0" fontId="8" fillId="2" borderId="1" xfId="0" applyFont="1" applyFill="1" applyBorder="1" applyAlignment="1">
      <alignment horizontal="right"/>
    </xf>
    <xf numFmtId="0" fontId="3" fillId="0" borderId="1" xfId="0" applyFont="1" applyBorder="1"/>
    <xf numFmtId="10" fontId="3" fillId="0" borderId="1" xfId="0" applyNumberFormat="1" applyFont="1" applyBorder="1" applyAlignment="1">
      <alignment horizontal="right"/>
    </xf>
    <xf numFmtId="0" fontId="15" fillId="5" borderId="49" xfId="0" applyFont="1" applyFill="1" applyBorder="1" applyAlignment="1">
      <alignment vertical="center" wrapText="1"/>
    </xf>
    <xf numFmtId="0" fontId="15" fillId="5" borderId="39" xfId="0" applyFont="1" applyFill="1" applyBorder="1" applyAlignment="1">
      <alignment vertical="center" wrapText="1"/>
    </xf>
    <xf numFmtId="0" fontId="10" fillId="5" borderId="48" xfId="0" applyFont="1" applyFill="1" applyBorder="1" applyAlignment="1">
      <alignment wrapText="1"/>
    </xf>
    <xf numFmtId="10" fontId="10" fillId="0" borderId="24" xfId="0" applyNumberFormat="1" applyFont="1" applyBorder="1"/>
    <xf numFmtId="10" fontId="10" fillId="0" borderId="25" xfId="0" applyNumberFormat="1" applyFont="1" applyBorder="1"/>
    <xf numFmtId="10" fontId="10" fillId="0" borderId="27" xfId="0" applyNumberFormat="1" applyFont="1" applyBorder="1"/>
    <xf numFmtId="0" fontId="24" fillId="3" borderId="45" xfId="0" applyFont="1" applyFill="1" applyBorder="1" applyAlignment="1">
      <alignment horizontal="center" vertical="center"/>
    </xf>
    <xf numFmtId="0" fontId="24" fillId="3" borderId="47" xfId="0" applyFont="1" applyFill="1" applyBorder="1" applyAlignment="1">
      <alignment horizontal="center" vertical="center"/>
    </xf>
    <xf numFmtId="0" fontId="3" fillId="0" borderId="14" xfId="0" applyFont="1" applyBorder="1" applyAlignment="1">
      <alignment horizontal="right" vertical="center"/>
    </xf>
    <xf numFmtId="0" fontId="4" fillId="0" borderId="16"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center"/>
    </xf>
    <xf numFmtId="0" fontId="5" fillId="0" borderId="0" xfId="0" applyFont="1"/>
    <xf numFmtId="0" fontId="8" fillId="2" borderId="0" xfId="0" applyFont="1" applyFill="1" applyAlignment="1">
      <alignment horizontal="left" vertical="top"/>
    </xf>
    <xf numFmtId="0" fontId="10" fillId="13" borderId="49" xfId="0" applyFont="1" applyFill="1" applyBorder="1" applyAlignment="1">
      <alignment horizontal="left" vertical="center"/>
    </xf>
    <xf numFmtId="0" fontId="15" fillId="5" borderId="36" xfId="0" applyFont="1" applyFill="1" applyBorder="1" applyAlignment="1">
      <alignment horizontal="left" vertical="center" wrapText="1"/>
    </xf>
    <xf numFmtId="0" fontId="10" fillId="5" borderId="48" xfId="0" applyFont="1" applyFill="1" applyBorder="1" applyAlignment="1">
      <alignment horizontal="left" vertical="center" wrapText="1"/>
    </xf>
    <xf numFmtId="0" fontId="15" fillId="5" borderId="35" xfId="0" applyFont="1" applyFill="1" applyBorder="1" applyAlignment="1">
      <alignment horizontal="center" vertical="center" wrapText="1"/>
    </xf>
    <xf numFmtId="44" fontId="7" fillId="0" borderId="29" xfId="2" applyFont="1" applyBorder="1" applyAlignment="1" applyProtection="1">
      <alignment vertical="center"/>
    </xf>
    <xf numFmtId="44" fontId="7" fillId="0" borderId="30" xfId="2" applyFont="1" applyBorder="1" applyAlignment="1" applyProtection="1">
      <alignment vertical="center"/>
    </xf>
    <xf numFmtId="44" fontId="7" fillId="0" borderId="15" xfId="2" applyFont="1" applyBorder="1" applyAlignment="1" applyProtection="1">
      <alignment vertical="center"/>
    </xf>
    <xf numFmtId="44" fontId="7" fillId="0" borderId="31" xfId="2" applyFont="1" applyBorder="1" applyAlignment="1" applyProtection="1">
      <alignment vertical="center"/>
    </xf>
    <xf numFmtId="44" fontId="7" fillId="0" borderId="53" xfId="2" applyFont="1" applyBorder="1" applyAlignment="1" applyProtection="1">
      <alignment vertical="center"/>
    </xf>
    <xf numFmtId="44" fontId="7" fillId="0" borderId="54" xfId="2" applyFont="1" applyBorder="1" applyAlignment="1" applyProtection="1">
      <alignment vertical="center"/>
    </xf>
    <xf numFmtId="44" fontId="10" fillId="0" borderId="34" xfId="0" applyNumberFormat="1" applyFont="1" applyBorder="1" applyAlignment="1">
      <alignment vertical="center"/>
    </xf>
    <xf numFmtId="44" fontId="10" fillId="0" borderId="35" xfId="0" applyNumberFormat="1" applyFont="1" applyBorder="1" applyAlignment="1">
      <alignment vertical="center"/>
    </xf>
    <xf numFmtId="44" fontId="7" fillId="0" borderId="30" xfId="0" applyNumberFormat="1" applyFont="1" applyBorder="1" applyAlignment="1">
      <alignment vertical="center"/>
    </xf>
    <xf numFmtId="44" fontId="7" fillId="0" borderId="31" xfId="0" applyNumberFormat="1" applyFont="1" applyBorder="1" applyAlignment="1">
      <alignment vertical="center"/>
    </xf>
    <xf numFmtId="44" fontId="7" fillId="0" borderId="54" xfId="0" applyNumberFormat="1" applyFont="1" applyBorder="1" applyAlignment="1">
      <alignment vertical="center"/>
    </xf>
    <xf numFmtId="44" fontId="10" fillId="0" borderId="35" xfId="2" applyFont="1" applyFill="1" applyBorder="1" applyAlignment="1" applyProtection="1">
      <alignment vertical="center"/>
    </xf>
    <xf numFmtId="0" fontId="7" fillId="0" borderId="0" xfId="0" applyFont="1" applyAlignment="1">
      <alignment horizontal="left"/>
    </xf>
    <xf numFmtId="14" fontId="16" fillId="7" borderId="31" xfId="0" applyNumberFormat="1" applyFont="1" applyFill="1" applyBorder="1" applyAlignment="1">
      <alignment horizontal="right" vertical="center" wrapText="1"/>
    </xf>
    <xf numFmtId="0" fontId="16" fillId="0" borderId="0" xfId="0" applyFont="1" applyAlignment="1">
      <alignment horizontal="left" vertical="center"/>
    </xf>
    <xf numFmtId="14" fontId="16" fillId="0" borderId="0" xfId="0" applyNumberFormat="1" applyFont="1" applyAlignment="1">
      <alignment horizontal="left" vertical="center" wrapText="1"/>
    </xf>
    <xf numFmtId="49" fontId="16" fillId="7" borderId="15" xfId="0" applyNumberFormat="1" applyFont="1" applyFill="1" applyBorder="1" applyAlignment="1">
      <alignment horizontal="left" vertical="center"/>
    </xf>
    <xf numFmtId="44" fontId="16" fillId="7" borderId="30" xfId="2" applyFont="1" applyFill="1" applyBorder="1" applyAlignment="1" applyProtection="1">
      <alignment horizontal="center" vertical="center"/>
    </xf>
    <xf numFmtId="44" fontId="16" fillId="7" borderId="31" xfId="2" applyFont="1" applyFill="1" applyBorder="1" applyAlignment="1" applyProtection="1">
      <alignment horizontal="center" vertical="center"/>
    </xf>
    <xf numFmtId="44" fontId="16" fillId="7" borderId="32" xfId="2" applyFont="1" applyFill="1" applyBorder="1" applyAlignment="1" applyProtection="1">
      <alignment horizontal="center" vertical="center"/>
    </xf>
    <xf numFmtId="0" fontId="15"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1" xfId="0" applyFont="1" applyBorder="1" applyAlignment="1">
      <alignment vertical="center"/>
    </xf>
    <xf numFmtId="0" fontId="16" fillId="7" borderId="14" xfId="0" applyFont="1" applyFill="1" applyBorder="1" applyAlignment="1">
      <alignment horizontal="left" vertical="center" wrapText="1"/>
    </xf>
    <xf numFmtId="44" fontId="16" fillId="7" borderId="31" xfId="2" applyFont="1" applyFill="1" applyBorder="1" applyAlignment="1" applyProtection="1">
      <alignment horizontal="left" vertical="center"/>
    </xf>
    <xf numFmtId="0" fontId="16" fillId="7" borderId="14" xfId="0" applyFont="1" applyFill="1" applyBorder="1" applyAlignment="1">
      <alignment vertical="center" wrapText="1"/>
    </xf>
    <xf numFmtId="0" fontId="16" fillId="7" borderId="14" xfId="0" applyFont="1" applyFill="1" applyBorder="1" applyAlignment="1">
      <alignment vertical="center"/>
    </xf>
    <xf numFmtId="0" fontId="16" fillId="7" borderId="39" xfId="0" applyFont="1" applyFill="1" applyBorder="1" applyAlignment="1">
      <alignment vertical="center"/>
    </xf>
    <xf numFmtId="0" fontId="7" fillId="0" borderId="0" xfId="0" applyFont="1" applyAlignment="1">
      <alignment wrapText="1"/>
    </xf>
    <xf numFmtId="0" fontId="8" fillId="2" borderId="0" xfId="0" applyFont="1" applyFill="1" applyAlignment="1">
      <alignment vertical="center"/>
    </xf>
    <xf numFmtId="0" fontId="8" fillId="2" borderId="12" xfId="0" applyFont="1" applyFill="1" applyBorder="1" applyAlignment="1">
      <alignment vertical="center"/>
    </xf>
    <xf numFmtId="0" fontId="8" fillId="2" borderId="12" xfId="0" applyFont="1" applyFill="1" applyBorder="1" applyAlignment="1">
      <alignment horizontal="right" vertical="center"/>
    </xf>
    <xf numFmtId="0" fontId="7" fillId="2" borderId="0" xfId="0" applyFont="1" applyFill="1" applyAlignment="1">
      <alignment vertical="center"/>
    </xf>
    <xf numFmtId="0" fontId="7" fillId="2" borderId="0" xfId="0" applyFont="1" applyFill="1" applyAlignment="1">
      <alignment vertical="top" wrapText="1"/>
    </xf>
    <xf numFmtId="0" fontId="8" fillId="2" borderId="12" xfId="0" applyFont="1" applyFill="1" applyBorder="1" applyAlignment="1">
      <alignment horizontal="left" vertical="top" wrapText="1"/>
    </xf>
    <xf numFmtId="0" fontId="10" fillId="11" borderId="52" xfId="0" applyFont="1" applyFill="1" applyBorder="1" applyAlignment="1">
      <alignment horizontal="center" vertical="center"/>
    </xf>
    <xf numFmtId="0" fontId="10" fillId="11" borderId="53" xfId="0" applyFont="1" applyFill="1" applyBorder="1" applyAlignment="1">
      <alignment horizontal="center" vertical="center"/>
    </xf>
    <xf numFmtId="0" fontId="10" fillId="11" borderId="53" xfId="0" applyFont="1" applyFill="1" applyBorder="1" applyAlignment="1">
      <alignment horizontal="center" vertical="center" wrapText="1"/>
    </xf>
    <xf numFmtId="0" fontId="10" fillId="11" borderId="54" xfId="0" applyFont="1" applyFill="1" applyBorder="1" applyAlignment="1">
      <alignment horizontal="center" vertical="center" wrapText="1"/>
    </xf>
    <xf numFmtId="0" fontId="7" fillId="12" borderId="59" xfId="0" applyFont="1" applyFill="1" applyBorder="1" applyAlignment="1">
      <alignment horizontal="center" vertical="center"/>
    </xf>
    <xf numFmtId="0" fontId="3" fillId="15" borderId="46" xfId="0" applyFont="1" applyFill="1" applyBorder="1" applyAlignment="1">
      <alignment horizontal="left" vertical="center" wrapText="1"/>
    </xf>
    <xf numFmtId="164" fontId="3" fillId="15" borderId="46" xfId="0" applyNumberFormat="1" applyFont="1" applyFill="1" applyBorder="1" applyAlignment="1">
      <alignment horizontal="left" vertical="center" wrapText="1"/>
    </xf>
    <xf numFmtId="0" fontId="3" fillId="15" borderId="47" xfId="0" applyFont="1" applyFill="1" applyBorder="1" applyAlignment="1">
      <alignment horizontal="left" vertical="center" wrapText="1"/>
    </xf>
    <xf numFmtId="0" fontId="7" fillId="12" borderId="2" xfId="0" applyFont="1" applyFill="1" applyBorder="1" applyAlignment="1">
      <alignment horizontal="center" vertical="center"/>
    </xf>
    <xf numFmtId="0" fontId="3" fillId="15" borderId="15" xfId="0" applyFont="1" applyFill="1" applyBorder="1" applyAlignment="1">
      <alignment horizontal="left" vertical="center" wrapText="1"/>
    </xf>
    <xf numFmtId="164" fontId="3" fillId="15" borderId="15" xfId="0" applyNumberFormat="1" applyFont="1" applyFill="1" applyBorder="1" applyAlignment="1">
      <alignment horizontal="left" vertical="center" wrapText="1"/>
    </xf>
    <xf numFmtId="0" fontId="3" fillId="15" borderId="31" xfId="0" applyFont="1" applyFill="1" applyBorder="1" applyAlignment="1">
      <alignment horizontal="left" vertical="center" wrapText="1"/>
    </xf>
    <xf numFmtId="0" fontId="3" fillId="15" borderId="15" xfId="0" applyFont="1" applyFill="1" applyBorder="1" applyAlignment="1">
      <alignment vertical="center" wrapText="1"/>
    </xf>
    <xf numFmtId="0" fontId="7" fillId="16" borderId="14" xfId="0" applyFont="1" applyFill="1" applyBorder="1" applyAlignment="1">
      <alignment horizontal="left" vertical="center"/>
    </xf>
    <xf numFmtId="0" fontId="7" fillId="16" borderId="15" xfId="0" applyFont="1" applyFill="1" applyBorder="1" applyAlignment="1">
      <alignment vertical="center" wrapText="1"/>
    </xf>
    <xf numFmtId="0" fontId="7" fillId="16" borderId="15" xfId="0" applyFont="1" applyFill="1" applyBorder="1" applyAlignment="1">
      <alignment horizontal="left" vertical="center" wrapText="1"/>
    </xf>
    <xf numFmtId="164" fontId="7" fillId="16" borderId="15" xfId="0" applyNumberFormat="1" applyFont="1" applyFill="1" applyBorder="1" applyAlignment="1">
      <alignment horizontal="left" vertical="center" wrapText="1"/>
    </xf>
    <xf numFmtId="0" fontId="7" fillId="15" borderId="15" xfId="0" applyFont="1" applyFill="1" applyBorder="1"/>
    <xf numFmtId="164" fontId="7" fillId="15" borderId="15" xfId="0" applyNumberFormat="1" applyFont="1" applyFill="1" applyBorder="1"/>
    <xf numFmtId="0" fontId="7" fillId="15" borderId="15" xfId="0" applyFont="1" applyFill="1" applyBorder="1" applyAlignment="1">
      <alignment vertical="top" wrapText="1"/>
    </xf>
    <xf numFmtId="0" fontId="7" fillId="15" borderId="31" xfId="0" applyFont="1" applyFill="1" applyBorder="1" applyAlignment="1">
      <alignment vertical="top" wrapText="1"/>
    </xf>
    <xf numFmtId="0" fontId="7" fillId="12" borderId="60" xfId="0" applyFont="1" applyFill="1" applyBorder="1" applyAlignment="1">
      <alignment horizontal="center" vertical="center"/>
    </xf>
    <xf numFmtId="0" fontId="7" fillId="16" borderId="16" xfId="0" applyFont="1" applyFill="1" applyBorder="1" applyAlignment="1">
      <alignment horizontal="left" vertical="center"/>
    </xf>
    <xf numFmtId="0" fontId="7" fillId="16" borderId="23" xfId="0" applyFont="1" applyFill="1" applyBorder="1" applyAlignment="1">
      <alignment vertical="center" wrapText="1"/>
    </xf>
    <xf numFmtId="0" fontId="7" fillId="16" borderId="23" xfId="0" applyFont="1" applyFill="1" applyBorder="1" applyAlignment="1">
      <alignment horizontal="left" vertical="center" wrapText="1"/>
    </xf>
    <xf numFmtId="164" fontId="7" fillId="16" borderId="23" xfId="0" applyNumberFormat="1" applyFont="1" applyFill="1" applyBorder="1" applyAlignment="1">
      <alignment horizontal="left" vertical="center" wrapText="1"/>
    </xf>
    <xf numFmtId="0" fontId="7" fillId="15" borderId="23" xfId="0" applyFont="1" applyFill="1" applyBorder="1"/>
    <xf numFmtId="164" fontId="7" fillId="15" borderId="23" xfId="0" applyNumberFormat="1" applyFont="1" applyFill="1" applyBorder="1"/>
    <xf numFmtId="0" fontId="7" fillId="15" borderId="23" xfId="0" applyFont="1" applyFill="1" applyBorder="1" applyAlignment="1">
      <alignment vertical="top" wrapText="1"/>
    </xf>
    <xf numFmtId="0" fontId="7" fillId="15" borderId="32" xfId="0" applyFont="1" applyFill="1" applyBorder="1" applyAlignment="1">
      <alignment vertical="top" wrapText="1"/>
    </xf>
    <xf numFmtId="0" fontId="7" fillId="0" borderId="0" xfId="0" applyFont="1" applyAlignment="1">
      <alignment horizontal="center"/>
    </xf>
    <xf numFmtId="0" fontId="7" fillId="0" borderId="0" xfId="0" applyFont="1" applyAlignment="1">
      <alignment vertical="top" wrapText="1"/>
    </xf>
    <xf numFmtId="0" fontId="15" fillId="5" borderId="28" xfId="6" applyFont="1" applyFill="1" applyBorder="1" applyAlignment="1">
      <alignment horizontal="left" vertical="center" wrapText="1"/>
    </xf>
    <xf numFmtId="0" fontId="16" fillId="0" borderId="29" xfId="6" applyFont="1" applyBorder="1" applyAlignment="1">
      <alignment horizontal="left" vertical="center"/>
    </xf>
    <xf numFmtId="0" fontId="16" fillId="0" borderId="30" xfId="6" applyFont="1" applyBorder="1" applyAlignment="1">
      <alignment horizontal="right" wrapText="1"/>
    </xf>
    <xf numFmtId="0" fontId="15" fillId="5" borderId="14" xfId="6" applyFont="1" applyFill="1" applyBorder="1" applyAlignment="1">
      <alignment horizontal="left" vertical="center" wrapText="1"/>
    </xf>
    <xf numFmtId="0" fontId="16" fillId="0" borderId="15" xfId="6" applyFont="1" applyBorder="1" applyAlignment="1">
      <alignment horizontal="left" vertical="center"/>
    </xf>
    <xf numFmtId="14" fontId="16" fillId="7" borderId="31" xfId="6" applyNumberFormat="1" applyFont="1" applyFill="1" applyBorder="1" applyAlignment="1">
      <alignment horizontal="right" wrapText="1"/>
    </xf>
    <xf numFmtId="0" fontId="10" fillId="5" borderId="16" xfId="6" applyFont="1" applyFill="1" applyBorder="1" applyAlignment="1">
      <alignment horizontal="left" wrapText="1"/>
    </xf>
    <xf numFmtId="10" fontId="7" fillId="0" borderId="23" xfId="6" applyNumberFormat="1" applyFont="1" applyBorder="1" applyAlignment="1">
      <alignment horizontal="left"/>
    </xf>
    <xf numFmtId="44" fontId="7" fillId="0" borderId="32" xfId="6" applyNumberFormat="1" applyFont="1" applyBorder="1"/>
    <xf numFmtId="0" fontId="15" fillId="0" borderId="1" xfId="6" applyFont="1" applyAlignment="1">
      <alignment horizontal="left" vertical="center" wrapText="1"/>
    </xf>
    <xf numFmtId="0" fontId="16" fillId="0" borderId="1" xfId="6" applyFont="1" applyAlignment="1">
      <alignment horizontal="left" vertical="center"/>
    </xf>
    <xf numFmtId="14" fontId="16" fillId="0" borderId="1" xfId="6" applyNumberFormat="1" applyFont="1" applyAlignment="1">
      <alignment horizontal="left" vertical="center" wrapText="1"/>
    </xf>
    <xf numFmtId="0" fontId="15" fillId="5" borderId="28" xfId="6" applyFont="1" applyFill="1" applyBorder="1" applyAlignment="1">
      <alignment vertical="center" wrapText="1"/>
    </xf>
    <xf numFmtId="49" fontId="16" fillId="7" borderId="15" xfId="6" applyNumberFormat="1" applyFont="1" applyFill="1" applyBorder="1" applyAlignment="1">
      <alignment horizontal="left" vertical="center"/>
    </xf>
    <xf numFmtId="0" fontId="15" fillId="5" borderId="15" xfId="6" applyFont="1" applyFill="1" applyBorder="1" applyAlignment="1">
      <alignment horizontal="left" vertical="center" wrapText="1"/>
    </xf>
    <xf numFmtId="0" fontId="16" fillId="7" borderId="15" xfId="6" applyFont="1" applyFill="1" applyBorder="1" applyAlignment="1">
      <alignment vertical="top"/>
    </xf>
    <xf numFmtId="0" fontId="15" fillId="5" borderId="16" xfId="6" applyFont="1" applyFill="1" applyBorder="1" applyAlignment="1">
      <alignment horizontal="left" vertical="center" wrapText="1"/>
    </xf>
    <xf numFmtId="0" fontId="29" fillId="0" borderId="1" xfId="6"/>
    <xf numFmtId="44" fontId="16" fillId="7" borderId="30" xfId="5" applyFont="1" applyFill="1" applyBorder="1" applyAlignment="1" applyProtection="1">
      <alignment horizontal="center" vertical="center"/>
    </xf>
    <xf numFmtId="44" fontId="16" fillId="7" borderId="31" xfId="5" applyFont="1" applyFill="1" applyBorder="1" applyAlignment="1" applyProtection="1">
      <alignment horizontal="center" vertical="center"/>
    </xf>
    <xf numFmtId="44" fontId="16" fillId="7" borderId="32" xfId="5" applyFont="1" applyFill="1" applyBorder="1" applyAlignment="1" applyProtection="1">
      <alignment horizontal="center" vertical="center"/>
    </xf>
    <xf numFmtId="0" fontId="8" fillId="3" borderId="33" xfId="6" applyFont="1" applyFill="1" applyBorder="1" applyAlignment="1">
      <alignment horizontal="left" vertical="center" wrapText="1"/>
    </xf>
    <xf numFmtId="0" fontId="7" fillId="0" borderId="1" xfId="6" applyFont="1"/>
    <xf numFmtId="0" fontId="16" fillId="5" borderId="36" xfId="6" applyFont="1" applyFill="1" applyBorder="1" applyAlignment="1">
      <alignment vertical="center"/>
    </xf>
    <xf numFmtId="0" fontId="16" fillId="5" borderId="37" xfId="6" applyFont="1" applyFill="1" applyBorder="1" applyAlignment="1">
      <alignment vertical="center"/>
    </xf>
    <xf numFmtId="0" fontId="16" fillId="5" borderId="38" xfId="6" applyFont="1" applyFill="1" applyBorder="1" applyAlignment="1">
      <alignment vertical="center"/>
    </xf>
    <xf numFmtId="44" fontId="16" fillId="7" borderId="15" xfId="5" applyFont="1" applyFill="1" applyBorder="1" applyAlignment="1" applyProtection="1">
      <alignment horizontal="right" vertical="center"/>
    </xf>
    <xf numFmtId="165" fontId="16" fillId="7" borderId="15" xfId="5" applyNumberFormat="1" applyFont="1" applyFill="1" applyBorder="1" applyAlignment="1" applyProtection="1">
      <alignment horizontal="right" vertical="center"/>
    </xf>
    <xf numFmtId="167" fontId="16" fillId="7" borderId="31" xfId="5" applyNumberFormat="1" applyFont="1" applyFill="1" applyBorder="1" applyAlignment="1" applyProtection="1">
      <alignment horizontal="left" vertical="center"/>
    </xf>
    <xf numFmtId="0" fontId="15" fillId="0" borderId="4" xfId="6" applyFont="1" applyBorder="1" applyAlignment="1">
      <alignment vertical="center"/>
    </xf>
    <xf numFmtId="0" fontId="15" fillId="0" borderId="1" xfId="6" applyFont="1" applyAlignment="1">
      <alignment vertical="center"/>
    </xf>
    <xf numFmtId="0" fontId="16" fillId="7" borderId="14" xfId="6" applyFont="1" applyFill="1" applyBorder="1" applyAlignment="1">
      <alignment horizontal="left" vertical="center" wrapText="1"/>
    </xf>
    <xf numFmtId="0" fontId="16" fillId="15" borderId="14" xfId="6" applyFont="1" applyFill="1" applyBorder="1" applyAlignment="1">
      <alignment horizontal="left" vertical="center"/>
    </xf>
    <xf numFmtId="0" fontId="16" fillId="15" borderId="17" xfId="6" applyFont="1" applyFill="1" applyBorder="1" applyAlignment="1">
      <alignment vertical="center"/>
    </xf>
    <xf numFmtId="0" fontId="16" fillId="15" borderId="18" xfId="6" applyFont="1" applyFill="1" applyBorder="1" applyAlignment="1">
      <alignment vertical="center"/>
    </xf>
    <xf numFmtId="0" fontId="16" fillId="15" borderId="19" xfId="6" applyFont="1" applyFill="1" applyBorder="1" applyAlignment="1">
      <alignment vertical="center"/>
    </xf>
    <xf numFmtId="0" fontId="16" fillId="15" borderId="18" xfId="6" applyFont="1" applyFill="1" applyBorder="1" applyAlignment="1">
      <alignment horizontal="left" vertical="center"/>
    </xf>
    <xf numFmtId="0" fontId="16" fillId="7" borderId="14" xfId="6" applyFont="1" applyFill="1" applyBorder="1" applyAlignment="1">
      <alignment vertical="center" wrapText="1"/>
    </xf>
    <xf numFmtId="0" fontId="16" fillId="7" borderId="14" xfId="6" applyFont="1" applyFill="1" applyBorder="1" applyAlignment="1">
      <alignment vertical="center"/>
    </xf>
    <xf numFmtId="0" fontId="16" fillId="7" borderId="39" xfId="6" applyFont="1" applyFill="1" applyBorder="1" applyAlignment="1">
      <alignment vertical="center"/>
    </xf>
    <xf numFmtId="44" fontId="16" fillId="7" borderId="30" xfId="8" applyFont="1" applyFill="1" applyBorder="1" applyAlignment="1" applyProtection="1">
      <alignment horizontal="center" vertical="center"/>
    </xf>
    <xf numFmtId="0" fontId="16" fillId="7" borderId="15" xfId="15" applyFont="1" applyFill="1" applyBorder="1" applyAlignment="1">
      <alignment horizontal="left" vertical="top" wrapText="1"/>
    </xf>
    <xf numFmtId="44" fontId="16" fillId="7" borderId="31" xfId="8" applyFont="1" applyFill="1" applyBorder="1" applyAlignment="1" applyProtection="1">
      <alignment horizontal="left" vertical="center"/>
    </xf>
    <xf numFmtId="0" fontId="16" fillId="7" borderId="15" xfId="15" applyFont="1" applyFill="1" applyBorder="1" applyAlignment="1">
      <alignment horizontal="left" vertical="center" wrapText="1"/>
    </xf>
    <xf numFmtId="0" fontId="16" fillId="7" borderId="15" xfId="0" applyFont="1" applyFill="1" applyBorder="1" applyAlignment="1">
      <alignment vertical="center" wrapText="1"/>
    </xf>
    <xf numFmtId="0" fontId="16" fillId="7" borderId="15" xfId="0" applyFont="1" applyFill="1" applyBorder="1" applyAlignment="1">
      <alignment vertical="center"/>
    </xf>
    <xf numFmtId="0" fontId="16" fillId="7" borderId="39" xfId="18" applyFont="1" applyFill="1" applyBorder="1" applyAlignment="1">
      <alignment vertical="center"/>
    </xf>
    <xf numFmtId="44" fontId="16" fillId="7" borderId="31" xfId="8" applyFont="1" applyFill="1" applyBorder="1" applyAlignment="1" applyProtection="1">
      <alignment horizontal="center" vertical="center"/>
    </xf>
    <xf numFmtId="0" fontId="16" fillId="7" borderId="18" xfId="0" applyFont="1" applyFill="1" applyBorder="1" applyAlignment="1">
      <alignment vertical="center" wrapText="1"/>
    </xf>
    <xf numFmtId="0" fontId="16" fillId="7" borderId="19" xfId="0" applyFont="1" applyFill="1" applyBorder="1" applyAlignment="1">
      <alignment vertical="center" wrapText="1"/>
    </xf>
    <xf numFmtId="0" fontId="16" fillId="7" borderId="18" xfId="0" applyFont="1" applyFill="1" applyBorder="1" applyAlignment="1">
      <alignment vertical="center"/>
    </xf>
    <xf numFmtId="0" fontId="16" fillId="7" borderId="19" xfId="0" applyFont="1" applyFill="1" applyBorder="1" applyAlignment="1">
      <alignment vertical="center"/>
    </xf>
    <xf numFmtId="0" fontId="8" fillId="2" borderId="0" xfId="0" applyFont="1" applyFill="1"/>
    <xf numFmtId="0" fontId="16" fillId="7" borderId="39" xfId="0" applyFont="1" applyFill="1" applyBorder="1" applyAlignment="1">
      <alignment horizontal="left" vertical="center"/>
    </xf>
    <xf numFmtId="0" fontId="16" fillId="7" borderId="19" xfId="0" applyFont="1" applyFill="1" applyBorder="1" applyAlignment="1">
      <alignment horizontal="left" vertical="center"/>
    </xf>
    <xf numFmtId="0" fontId="16" fillId="7" borderId="39"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16" fillId="7" borderId="15" xfId="0" applyFont="1" applyFill="1" applyBorder="1" applyAlignment="1">
      <alignment horizontal="left" vertical="center"/>
    </xf>
    <xf numFmtId="0" fontId="20" fillId="7" borderId="24" xfId="1" applyFont="1" applyFill="1" applyBorder="1" applyAlignment="1" applyProtection="1">
      <alignment horizontal="left" vertical="center"/>
    </xf>
    <xf numFmtId="0" fontId="20" fillId="7" borderId="25" xfId="1" applyFont="1" applyFill="1" applyBorder="1" applyAlignment="1" applyProtection="1">
      <alignment horizontal="left" vertical="center"/>
    </xf>
    <xf numFmtId="0" fontId="20" fillId="7" borderId="27" xfId="1" applyFont="1" applyFill="1" applyBorder="1" applyAlignment="1" applyProtection="1">
      <alignment horizontal="left" vertical="center"/>
    </xf>
    <xf numFmtId="0" fontId="16" fillId="7" borderId="15" xfId="0" applyFont="1" applyFill="1" applyBorder="1" applyAlignment="1">
      <alignment horizontal="left" vertical="center" wrapText="1"/>
    </xf>
    <xf numFmtId="0" fontId="16" fillId="7" borderId="18" xfId="0" applyFont="1" applyFill="1" applyBorder="1" applyAlignment="1">
      <alignment horizontal="left" vertical="center" wrapText="1"/>
    </xf>
    <xf numFmtId="0" fontId="15" fillId="0" borderId="0" xfId="0" applyFont="1" applyAlignment="1">
      <alignment horizontal="left" vertical="top" wrapText="1"/>
    </xf>
    <xf numFmtId="0" fontId="16" fillId="7" borderId="51" xfId="0" applyFont="1" applyFill="1" applyBorder="1" applyAlignment="1">
      <alignment horizontal="left" vertical="center"/>
    </xf>
    <xf numFmtId="0" fontId="16" fillId="7" borderId="20" xfId="0" applyFont="1" applyFill="1" applyBorder="1" applyAlignment="1">
      <alignment horizontal="left" vertical="center"/>
    </xf>
    <xf numFmtId="0" fontId="16" fillId="7" borderId="21" xfId="0" applyFont="1" applyFill="1" applyBorder="1" applyAlignment="1">
      <alignment horizontal="left" vertical="center"/>
    </xf>
    <xf numFmtId="0" fontId="19" fillId="7" borderId="17" xfId="1" applyFont="1" applyFill="1" applyBorder="1" applyAlignment="1" applyProtection="1">
      <alignment horizontal="left" vertical="center"/>
    </xf>
    <xf numFmtId="0" fontId="19" fillId="7" borderId="18" xfId="1" applyFont="1" applyFill="1" applyBorder="1" applyAlignment="1" applyProtection="1">
      <alignment horizontal="left" vertical="center"/>
    </xf>
    <xf numFmtId="0" fontId="19" fillId="7" borderId="22" xfId="1" applyFont="1" applyFill="1" applyBorder="1" applyAlignment="1" applyProtection="1">
      <alignment horizontal="left" vertical="center"/>
    </xf>
    <xf numFmtId="0" fontId="7" fillId="4" borderId="6" xfId="0" applyFont="1" applyFill="1" applyBorder="1" applyAlignment="1">
      <alignment horizontal="left"/>
    </xf>
    <xf numFmtId="0" fontId="7" fillId="4" borderId="1" xfId="0" applyFont="1" applyFill="1" applyBorder="1" applyAlignment="1">
      <alignment horizontal="left"/>
    </xf>
    <xf numFmtId="0" fontId="7" fillId="4" borderId="7" xfId="0" applyFont="1" applyFill="1" applyBorder="1" applyAlignment="1">
      <alignment horizontal="left"/>
    </xf>
    <xf numFmtId="0" fontId="11" fillId="4" borderId="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7" xfId="0" applyFont="1" applyFill="1" applyBorder="1" applyAlignment="1">
      <alignment horizontal="left" vertical="top" wrapText="1"/>
    </xf>
    <xf numFmtId="0" fontId="7" fillId="4" borderId="1" xfId="0" applyFont="1" applyFill="1" applyBorder="1"/>
    <xf numFmtId="0" fontId="7" fillId="4" borderId="6" xfId="0" applyFont="1" applyFill="1" applyBorder="1" applyAlignment="1">
      <alignment horizontal="left" wrapText="1"/>
    </xf>
    <xf numFmtId="0" fontId="7" fillId="4" borderId="1" xfId="0" applyFont="1" applyFill="1" applyBorder="1" applyAlignment="1">
      <alignment horizontal="left" wrapText="1"/>
    </xf>
    <xf numFmtId="0" fontId="7" fillId="4" borderId="6"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7" xfId="0" applyFont="1" applyFill="1" applyBorder="1"/>
    <xf numFmtId="0" fontId="10" fillId="4" borderId="6" xfId="0" applyFont="1" applyFill="1" applyBorder="1" applyAlignment="1">
      <alignment horizontal="left"/>
    </xf>
    <xf numFmtId="0" fontId="7" fillId="4" borderId="1" xfId="0" applyFont="1" applyFill="1" applyBorder="1" applyAlignment="1">
      <alignment horizontal="center"/>
    </xf>
    <xf numFmtId="0" fontId="7" fillId="4" borderId="7" xfId="0" applyFont="1" applyFill="1" applyBorder="1" applyAlignment="1">
      <alignment horizontal="center"/>
    </xf>
    <xf numFmtId="0" fontId="8" fillId="2" borderId="1" xfId="0" applyFont="1" applyFill="1" applyBorder="1" applyAlignment="1">
      <alignment horizontal="left" vertical="top"/>
    </xf>
    <xf numFmtId="0" fontId="7" fillId="9" borderId="1" xfId="0" applyFont="1" applyFill="1" applyBorder="1" applyAlignment="1">
      <alignment horizontal="left" vertical="top" wrapText="1"/>
    </xf>
    <xf numFmtId="0" fontId="10" fillId="9" borderId="6" xfId="0" applyFont="1" applyFill="1" applyBorder="1" applyAlignment="1">
      <alignment horizontal="left" vertical="top" wrapText="1"/>
    </xf>
    <xf numFmtId="0" fontId="10" fillId="9" borderId="1" xfId="0" applyFont="1" applyFill="1" applyBorder="1" applyAlignment="1">
      <alignment horizontal="left" vertical="top" wrapText="1"/>
    </xf>
    <xf numFmtId="0" fontId="7" fillId="9" borderId="6" xfId="0" applyFont="1" applyFill="1" applyBorder="1" applyAlignment="1">
      <alignment horizontal="left" vertical="top" wrapText="1"/>
    </xf>
    <xf numFmtId="0" fontId="7" fillId="9" borderId="7" xfId="0" applyFont="1" applyFill="1" applyBorder="1" applyAlignment="1">
      <alignment horizontal="left" vertical="top" wrapText="1"/>
    </xf>
    <xf numFmtId="0" fontId="3" fillId="0" borderId="0" xfId="0" applyFont="1" applyAlignment="1">
      <alignment horizontal="left" vertical="top" wrapText="1"/>
    </xf>
    <xf numFmtId="0" fontId="16" fillId="7" borderId="39" xfId="6" applyFont="1" applyFill="1" applyBorder="1" applyAlignment="1">
      <alignment horizontal="left" vertical="center"/>
    </xf>
    <xf numFmtId="0" fontId="16" fillId="7" borderId="19" xfId="6" applyFont="1" applyFill="1" applyBorder="1" applyAlignment="1">
      <alignment horizontal="left" vertical="center"/>
    </xf>
    <xf numFmtId="0" fontId="16" fillId="7" borderId="18" xfId="6" applyFont="1" applyFill="1" applyBorder="1" applyAlignment="1">
      <alignment horizontal="left" vertical="center"/>
    </xf>
    <xf numFmtId="0" fontId="7" fillId="0" borderId="14" xfId="0" applyFont="1" applyBorder="1" applyAlignment="1">
      <alignment horizontal="right" vertical="center"/>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7" fillId="0" borderId="28" xfId="0" applyFont="1" applyBorder="1" applyAlignment="1">
      <alignment horizontal="right" vertical="center"/>
    </xf>
    <xf numFmtId="0" fontId="7" fillId="0" borderId="52" xfId="0" applyFont="1" applyBorder="1" applyAlignment="1">
      <alignment horizontal="right" vertical="center"/>
    </xf>
    <xf numFmtId="0" fontId="10" fillId="0" borderId="33" xfId="0" applyFont="1" applyBorder="1" applyAlignment="1">
      <alignment horizontal="right" vertical="center"/>
    </xf>
    <xf numFmtId="49" fontId="7" fillId="8" borderId="34" xfId="1" applyNumberFormat="1" applyFont="1" applyFill="1" applyBorder="1" applyAlignment="1" applyProtection="1">
      <alignment horizontal="left" vertical="center"/>
      <protection locked="0"/>
    </xf>
    <xf numFmtId="0" fontId="8" fillId="3" borderId="34" xfId="0" applyFont="1" applyFill="1" applyBorder="1" applyAlignment="1" applyProtection="1">
      <alignment vertical="center"/>
      <protection locked="0"/>
    </xf>
    <xf numFmtId="166" fontId="7" fillId="8" borderId="35" xfId="1" applyNumberFormat="1" applyFont="1" applyFill="1" applyBorder="1" applyAlignment="1" applyProtection="1">
      <alignment vertical="center"/>
      <protection locked="0"/>
    </xf>
    <xf numFmtId="49" fontId="7" fillId="8" borderId="34" xfId="4" applyNumberFormat="1" applyFont="1" applyFill="1" applyBorder="1" applyAlignment="1" applyProtection="1">
      <alignment horizontal="left" vertical="center"/>
      <protection locked="0"/>
    </xf>
    <xf numFmtId="0" fontId="8" fillId="3" borderId="34" xfId="6" applyFont="1" applyFill="1" applyBorder="1" applyAlignment="1" applyProtection="1">
      <alignment vertical="center"/>
      <protection locked="0"/>
    </xf>
    <xf numFmtId="166" fontId="7" fillId="8" borderId="35" xfId="4" applyNumberFormat="1" applyFont="1" applyFill="1" applyBorder="1" applyAlignment="1" applyProtection="1">
      <alignment vertical="center"/>
      <protection locked="0"/>
    </xf>
    <xf numFmtId="0" fontId="8" fillId="2" borderId="0" xfId="0" applyFont="1" applyFill="1" applyAlignment="1">
      <alignment horizontal="left" vertical="top" wrapText="1"/>
    </xf>
    <xf numFmtId="0" fontId="3" fillId="0" borderId="0" xfId="0" applyFont="1" applyAlignment="1">
      <alignment horizontal="left" vertical="top" wrapText="1"/>
    </xf>
    <xf numFmtId="0" fontId="3" fillId="6" borderId="17" xfId="0" applyFont="1" applyFill="1" applyBorder="1" applyAlignment="1">
      <alignment horizontal="left" vertical="center"/>
    </xf>
    <xf numFmtId="0" fontId="3" fillId="6" borderId="18" xfId="0" applyFont="1" applyFill="1" applyBorder="1" applyAlignment="1">
      <alignment horizontal="left" vertical="center"/>
    </xf>
    <xf numFmtId="0" fontId="3" fillId="6" borderId="22" xfId="0" applyFont="1" applyFill="1" applyBorder="1" applyAlignment="1">
      <alignment horizontal="left" vertical="center"/>
    </xf>
    <xf numFmtId="0" fontId="16" fillId="0" borderId="51"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7" fillId="9" borderId="6"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6" xfId="0" applyFont="1" applyFill="1" applyBorder="1" applyAlignment="1">
      <alignment horizontal="left" vertical="center" wrapText="1"/>
    </xf>
    <xf numFmtId="0" fontId="7" fillId="9" borderId="6" xfId="0" applyFont="1" applyFill="1" applyBorder="1" applyAlignment="1">
      <alignment horizontal="left" vertical="center"/>
    </xf>
    <xf numFmtId="0" fontId="7" fillId="9" borderId="1" xfId="0" applyFont="1" applyFill="1" applyBorder="1" applyAlignment="1">
      <alignment horizontal="left" vertical="center"/>
    </xf>
    <xf numFmtId="0" fontId="7" fillId="9" borderId="7" xfId="0" applyFont="1" applyFill="1" applyBorder="1" applyAlignment="1">
      <alignment horizontal="left" vertical="center"/>
    </xf>
    <xf numFmtId="0" fontId="7" fillId="9" borderId="6" xfId="0"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7" xfId="0" applyFont="1" applyFill="1" applyBorder="1" applyAlignment="1">
      <alignment horizontal="left" vertical="top" wrapText="1"/>
    </xf>
    <xf numFmtId="0" fontId="8" fillId="2" borderId="1" xfId="0" applyFont="1" applyFill="1" applyBorder="1" applyAlignment="1">
      <alignment horizontal="left" vertical="top"/>
    </xf>
    <xf numFmtId="0" fontId="10" fillId="9" borderId="6"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7" xfId="0" applyFont="1" applyFill="1" applyBorder="1" applyAlignment="1">
      <alignment horizontal="left" vertical="top" wrapText="1"/>
    </xf>
    <xf numFmtId="0" fontId="8" fillId="3" borderId="11"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3" xfId="0" applyFont="1" applyFill="1" applyBorder="1" applyAlignment="1">
      <alignment horizontal="center" vertical="top" wrapText="1"/>
    </xf>
    <xf numFmtId="0" fontId="11" fillId="9" borderId="11" xfId="0" applyFont="1" applyFill="1" applyBorder="1" applyAlignment="1">
      <alignment horizontal="left" vertical="top" wrapText="1"/>
    </xf>
    <xf numFmtId="0" fontId="11" fillId="9" borderId="12" xfId="0" applyFont="1" applyFill="1" applyBorder="1" applyAlignment="1">
      <alignment horizontal="left" vertical="top" wrapText="1"/>
    </xf>
    <xf numFmtId="0" fontId="11" fillId="9" borderId="13" xfId="0" applyFont="1" applyFill="1" applyBorder="1" applyAlignment="1">
      <alignment horizontal="left" vertical="top" wrapText="1"/>
    </xf>
    <xf numFmtId="0" fontId="12" fillId="9" borderId="6"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7" xfId="0" applyFont="1" applyFill="1" applyBorder="1" applyAlignment="1">
      <alignment horizontal="left" vertical="top" wrapText="1"/>
    </xf>
    <xf numFmtId="0" fontId="8" fillId="3" borderId="6"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7" xfId="0" applyFont="1" applyFill="1" applyBorder="1" applyAlignment="1">
      <alignment horizontal="center" vertical="top" wrapText="1"/>
    </xf>
    <xf numFmtId="0" fontId="7" fillId="9" borderId="11" xfId="0" applyFont="1" applyFill="1" applyBorder="1" applyAlignment="1">
      <alignment horizontal="left" vertical="top" wrapText="1"/>
    </xf>
    <xf numFmtId="0" fontId="7" fillId="9" borderId="12" xfId="0" applyFont="1" applyFill="1" applyBorder="1" applyAlignment="1">
      <alignment horizontal="left" vertical="top" wrapText="1"/>
    </xf>
    <xf numFmtId="0" fontId="7" fillId="9" borderId="13"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9" xfId="0" applyFont="1" applyFill="1" applyBorder="1" applyAlignment="1">
      <alignment horizontal="left" vertical="top" wrapText="1"/>
    </xf>
    <xf numFmtId="0" fontId="7" fillId="9" borderId="10" xfId="0" applyFont="1" applyFill="1" applyBorder="1" applyAlignment="1">
      <alignment horizontal="left" vertical="top" wrapText="1"/>
    </xf>
    <xf numFmtId="0" fontId="10" fillId="4" borderId="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7" xfId="0" applyFont="1" applyFill="1" applyBorder="1" applyAlignment="1">
      <alignment horizontal="left" vertical="top" wrapText="1"/>
    </xf>
    <xf numFmtId="0" fontId="7" fillId="4" borderId="6" xfId="0" applyFont="1" applyFill="1" applyBorder="1" applyAlignment="1">
      <alignment horizontal="left"/>
    </xf>
    <xf numFmtId="0" fontId="7" fillId="4" borderId="1" xfId="0" applyFont="1" applyFill="1" applyBorder="1" applyAlignment="1">
      <alignment horizontal="left"/>
    </xf>
    <xf numFmtId="0" fontId="7" fillId="4" borderId="7" xfId="0" applyFont="1" applyFill="1" applyBorder="1" applyAlignment="1">
      <alignment horizontal="left"/>
    </xf>
    <xf numFmtId="0" fontId="7" fillId="4" borderId="0" xfId="0" applyFont="1" applyFill="1" applyAlignment="1">
      <alignment horizontal="left"/>
    </xf>
    <xf numFmtId="0" fontId="10" fillId="4" borderId="6" xfId="0" applyFont="1" applyFill="1" applyBorder="1" applyAlignment="1">
      <alignment horizontal="left"/>
    </xf>
    <xf numFmtId="0" fontId="10" fillId="4" borderId="0" xfId="0" applyFont="1" applyFill="1" applyAlignment="1">
      <alignment horizontal="left"/>
    </xf>
    <xf numFmtId="0" fontId="10" fillId="4" borderId="7" xfId="0" applyFont="1" applyFill="1" applyBorder="1" applyAlignment="1">
      <alignment horizontal="left"/>
    </xf>
    <xf numFmtId="0" fontId="8" fillId="2" borderId="0" xfId="0" applyFont="1" applyFill="1" applyAlignment="1">
      <alignment horizontal="right" vertical="top"/>
    </xf>
    <xf numFmtId="0" fontId="7" fillId="4" borderId="6" xfId="0" applyFont="1" applyFill="1" applyBorder="1" applyAlignment="1">
      <alignment horizontal="center"/>
    </xf>
    <xf numFmtId="0" fontId="7" fillId="4" borderId="1" xfId="0" applyFont="1" applyFill="1" applyBorder="1" applyAlignment="1">
      <alignment horizontal="center"/>
    </xf>
    <xf numFmtId="0" fontId="7" fillId="4" borderId="7" xfId="0" applyFont="1" applyFill="1" applyBorder="1" applyAlignment="1">
      <alignment horizontal="center"/>
    </xf>
    <xf numFmtId="0" fontId="11" fillId="4" borderId="6"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4" borderId="7" xfId="0" applyFont="1" applyFill="1" applyBorder="1" applyAlignment="1">
      <alignment horizontal="left" vertical="top" wrapText="1"/>
    </xf>
    <xf numFmtId="0" fontId="8"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4" borderId="6"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1" xfId="0" applyFont="1" applyFill="1" applyBorder="1" applyAlignment="1">
      <alignment horizontal="left" vertical="top"/>
    </xf>
    <xf numFmtId="0" fontId="7" fillId="4" borderId="7" xfId="0" applyFont="1" applyFill="1" applyBorder="1" applyAlignment="1">
      <alignment horizontal="left" vertical="top"/>
    </xf>
    <xf numFmtId="0" fontId="13" fillId="4" borderId="1" xfId="1" applyFont="1" applyFill="1" applyBorder="1" applyAlignment="1" applyProtection="1">
      <alignment horizontal="left" vertical="top"/>
    </xf>
    <xf numFmtId="0" fontId="14" fillId="4" borderId="1" xfId="0" applyFont="1" applyFill="1" applyBorder="1" applyAlignment="1">
      <alignment horizontal="left" vertical="top"/>
    </xf>
    <xf numFmtId="0" fontId="14" fillId="4" borderId="7" xfId="0" applyFont="1" applyFill="1" applyBorder="1" applyAlignment="1">
      <alignment horizontal="left" vertical="top"/>
    </xf>
    <xf numFmtId="0" fontId="7" fillId="4" borderId="1" xfId="1" applyFont="1" applyFill="1" applyBorder="1" applyAlignment="1" applyProtection="1">
      <alignment horizontal="left" vertical="top" wrapText="1"/>
    </xf>
    <xf numFmtId="0" fontId="7" fillId="4" borderId="7" xfId="1" applyFont="1" applyFill="1" applyBorder="1" applyAlignment="1" applyProtection="1">
      <alignment horizontal="left" vertical="top" wrapText="1"/>
    </xf>
    <xf numFmtId="0" fontId="13" fillId="4" borderId="1" xfId="1" applyFont="1" applyFill="1" applyBorder="1" applyAlignment="1" applyProtection="1">
      <alignment horizontal="left" vertical="top" wrapText="1"/>
    </xf>
    <xf numFmtId="0" fontId="13" fillId="4" borderId="7" xfId="1" applyFont="1" applyFill="1" applyBorder="1" applyAlignment="1" applyProtection="1">
      <alignment horizontal="left" vertical="top" wrapText="1"/>
    </xf>
    <xf numFmtId="0" fontId="10" fillId="4" borderId="1" xfId="1" applyFont="1" applyFill="1" applyBorder="1" applyAlignment="1" applyProtection="1">
      <alignment horizontal="left" vertical="top" wrapText="1"/>
    </xf>
    <xf numFmtId="0" fontId="10" fillId="4" borderId="7" xfId="1" applyFont="1" applyFill="1" applyBorder="1" applyAlignment="1" applyProtection="1">
      <alignment horizontal="left" vertical="top" wrapText="1"/>
    </xf>
    <xf numFmtId="0" fontId="7" fillId="4" borderId="6" xfId="0" applyFont="1" applyFill="1" applyBorder="1" applyAlignment="1">
      <alignment horizontal="left" wrapText="1"/>
    </xf>
    <xf numFmtId="0" fontId="7" fillId="4" borderId="1" xfId="0" applyFont="1" applyFill="1" applyBorder="1" applyAlignment="1">
      <alignment horizontal="left" wrapText="1"/>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10" fillId="4" borderId="6" xfId="0" applyFont="1" applyFill="1" applyBorder="1" applyAlignment="1">
      <alignment horizontal="left" vertical="center"/>
    </xf>
    <xf numFmtId="0" fontId="10" fillId="4" borderId="1" xfId="0" applyFont="1" applyFill="1" applyBorder="1" applyAlignment="1">
      <alignment horizontal="left" vertical="center"/>
    </xf>
    <xf numFmtId="0" fontId="7" fillId="4" borderId="6"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7" xfId="0" applyFont="1" applyFill="1" applyBorder="1" applyAlignment="1">
      <alignment horizontal="left" vertical="center" wrapText="1"/>
    </xf>
    <xf numFmtId="0" fontId="10" fillId="7" borderId="8"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0" fontId="10" fillId="7" borderId="1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2" borderId="1" xfId="0" applyFont="1" applyFill="1" applyBorder="1" applyAlignment="1">
      <alignment horizontal="left" vertical="top" wrapText="1"/>
    </xf>
    <xf numFmtId="0" fontId="10" fillId="13" borderId="0" xfId="0" applyFont="1" applyFill="1" applyAlignment="1">
      <alignment horizontal="left" vertical="top" wrapText="1"/>
    </xf>
    <xf numFmtId="0" fontId="10" fillId="13" borderId="0" xfId="0" applyFont="1" applyFill="1" applyAlignment="1">
      <alignment horizontal="left" vertical="top"/>
    </xf>
    <xf numFmtId="0" fontId="7" fillId="12" borderId="58" xfId="7" applyFont="1" applyFill="1" applyBorder="1" applyAlignment="1">
      <alignment horizontal="center" vertical="top"/>
    </xf>
    <xf numFmtId="0" fontId="7" fillId="12" borderId="55" xfId="7" applyFont="1" applyFill="1" applyBorder="1" applyAlignment="1">
      <alignment horizontal="center" vertical="top"/>
    </xf>
    <xf numFmtId="0" fontId="7" fillId="12" borderId="56" xfId="7" applyFont="1" applyFill="1" applyBorder="1" applyAlignment="1">
      <alignment horizontal="center" vertical="top"/>
    </xf>
    <xf numFmtId="0" fontId="16" fillId="15" borderId="17" xfId="6" applyFont="1" applyFill="1" applyBorder="1" applyAlignment="1">
      <alignment horizontal="center" vertical="center"/>
    </xf>
    <xf numFmtId="0" fontId="16" fillId="15" borderId="18" xfId="6" applyFont="1" applyFill="1" applyBorder="1" applyAlignment="1">
      <alignment horizontal="center" vertical="center"/>
    </xf>
    <xf numFmtId="0" fontId="16" fillId="15" borderId="19" xfId="6" applyFont="1" applyFill="1" applyBorder="1" applyAlignment="1">
      <alignment horizontal="center" vertical="center"/>
    </xf>
    <xf numFmtId="0" fontId="15" fillId="0" borderId="0" xfId="0" applyFont="1" applyAlignment="1">
      <alignment horizontal="left" vertical="top" wrapText="1"/>
    </xf>
    <xf numFmtId="0" fontId="8" fillId="2" borderId="12" xfId="0" applyFont="1" applyFill="1" applyBorder="1" applyAlignment="1">
      <alignment horizontal="center" vertical="top"/>
    </xf>
    <xf numFmtId="0" fontId="8" fillId="3" borderId="3" xfId="6" applyFont="1" applyFill="1" applyBorder="1" applyAlignment="1">
      <alignment horizontal="center" vertical="center"/>
    </xf>
    <xf numFmtId="0" fontId="8" fillId="3" borderId="4" xfId="6" applyFont="1" applyFill="1" applyBorder="1" applyAlignment="1">
      <alignment horizontal="center" vertical="center"/>
    </xf>
    <xf numFmtId="0" fontId="8" fillId="3" borderId="5" xfId="6" applyFont="1" applyFill="1" applyBorder="1" applyAlignment="1">
      <alignment horizontal="center" vertical="center"/>
    </xf>
    <xf numFmtId="0" fontId="8" fillId="3" borderId="3" xfId="6" applyFont="1" applyFill="1" applyBorder="1" applyAlignment="1">
      <alignment horizontal="center"/>
    </xf>
    <xf numFmtId="0" fontId="8" fillId="3" borderId="4" xfId="6" applyFont="1" applyFill="1" applyBorder="1" applyAlignment="1">
      <alignment horizontal="center"/>
    </xf>
    <xf numFmtId="0" fontId="8" fillId="3" borderId="5" xfId="6" applyFont="1" applyFill="1" applyBorder="1" applyAlignment="1">
      <alignment horizontal="center"/>
    </xf>
    <xf numFmtId="0" fontId="8" fillId="3" borderId="28" xfId="6" applyFont="1" applyFill="1" applyBorder="1" applyAlignment="1">
      <alignment horizontal="center" vertical="center" wrapText="1"/>
    </xf>
    <xf numFmtId="0" fontId="8" fillId="3" borderId="29" xfId="6" applyFont="1" applyFill="1" applyBorder="1" applyAlignment="1">
      <alignment horizontal="center" vertical="center" wrapText="1"/>
    </xf>
    <xf numFmtId="0" fontId="8" fillId="3" borderId="14" xfId="6" applyFont="1" applyFill="1" applyBorder="1" applyAlignment="1">
      <alignment horizontal="center" vertical="center" wrapText="1"/>
    </xf>
    <xf numFmtId="0" fontId="8" fillId="3" borderId="15" xfId="6" applyFont="1" applyFill="1" applyBorder="1" applyAlignment="1">
      <alignment horizontal="center" vertical="center" wrapText="1"/>
    </xf>
    <xf numFmtId="0" fontId="16" fillId="7" borderId="17" xfId="6" applyFont="1" applyFill="1" applyBorder="1" applyAlignment="1">
      <alignment horizontal="left" vertical="center" wrapText="1"/>
    </xf>
    <xf numFmtId="0" fontId="29" fillId="7" borderId="18" xfId="6" applyFill="1" applyBorder="1" applyAlignment="1">
      <alignment horizontal="left" vertical="center" wrapText="1"/>
    </xf>
    <xf numFmtId="0" fontId="29" fillId="7" borderId="19" xfId="6" applyFill="1" applyBorder="1" applyAlignment="1">
      <alignment horizontal="left" vertical="center" wrapText="1"/>
    </xf>
    <xf numFmtId="0" fontId="16" fillId="5" borderId="39" xfId="6" applyFont="1" applyFill="1" applyBorder="1" applyAlignment="1">
      <alignment horizontal="left" vertical="center"/>
    </xf>
    <xf numFmtId="0" fontId="16" fillId="5" borderId="18" xfId="6" applyFont="1" applyFill="1" applyBorder="1" applyAlignment="1">
      <alignment horizontal="left" vertical="center"/>
    </xf>
    <xf numFmtId="0" fontId="16" fillId="5" borderId="22" xfId="6" applyFont="1" applyFill="1" applyBorder="1" applyAlignment="1">
      <alignment horizontal="left" vertical="center"/>
    </xf>
    <xf numFmtId="0" fontId="16" fillId="7" borderId="39" xfId="6" applyFont="1" applyFill="1" applyBorder="1" applyAlignment="1">
      <alignment horizontal="left" vertical="center"/>
    </xf>
    <xf numFmtId="0" fontId="16" fillId="7" borderId="19" xfId="6" applyFont="1" applyFill="1" applyBorder="1" applyAlignment="1">
      <alignment horizontal="left" vertical="center"/>
    </xf>
    <xf numFmtId="0" fontId="16" fillId="7" borderId="40" xfId="6" applyFont="1" applyFill="1" applyBorder="1" applyAlignment="1">
      <alignment horizontal="left" vertical="center"/>
    </xf>
    <xf numFmtId="0" fontId="16" fillId="7" borderId="41" xfId="6" applyFont="1" applyFill="1" applyBorder="1" applyAlignment="1">
      <alignment horizontal="left" vertical="center"/>
    </xf>
    <xf numFmtId="0" fontId="16" fillId="7" borderId="14" xfId="6" applyFont="1" applyFill="1" applyBorder="1" applyAlignment="1">
      <alignment horizontal="left" vertical="center"/>
    </xf>
    <xf numFmtId="0" fontId="16" fillId="7" borderId="15" xfId="6" applyFont="1" applyFill="1" applyBorder="1" applyAlignment="1">
      <alignment horizontal="left" vertical="center"/>
    </xf>
    <xf numFmtId="0" fontId="16" fillId="5" borderId="39" xfId="6" applyFont="1" applyFill="1" applyBorder="1" applyAlignment="1">
      <alignment horizontal="left" wrapText="1"/>
    </xf>
    <xf numFmtId="0" fontId="16" fillId="5" borderId="18" xfId="6" applyFont="1" applyFill="1" applyBorder="1" applyAlignment="1">
      <alignment horizontal="left" wrapText="1"/>
    </xf>
    <xf numFmtId="0" fontId="16" fillId="5" borderId="19" xfId="6" applyFont="1" applyFill="1" applyBorder="1" applyAlignment="1">
      <alignment horizontal="left" wrapText="1"/>
    </xf>
    <xf numFmtId="0" fontId="15" fillId="5" borderId="43" xfId="6" applyFont="1" applyFill="1" applyBorder="1" applyAlignment="1">
      <alignment horizontal="left" vertical="center"/>
    </xf>
    <xf numFmtId="0" fontId="16" fillId="5" borderId="44" xfId="6" applyFont="1" applyFill="1" applyBorder="1" applyAlignment="1">
      <alignment horizontal="left" vertical="center"/>
    </xf>
    <xf numFmtId="0" fontId="16" fillId="5" borderId="23" xfId="6" applyFont="1" applyFill="1" applyBorder="1" applyAlignment="1">
      <alignment horizontal="left" vertical="center"/>
    </xf>
    <xf numFmtId="0" fontId="8" fillId="3" borderId="45" xfId="6" applyFont="1" applyFill="1" applyBorder="1" applyAlignment="1">
      <alignment horizontal="center" vertical="center" wrapText="1"/>
    </xf>
    <xf numFmtId="0" fontId="8" fillId="3" borderId="16" xfId="6" applyFont="1" applyFill="1" applyBorder="1" applyAlignment="1">
      <alignment horizontal="center" vertical="center" wrapText="1"/>
    </xf>
    <xf numFmtId="0" fontId="16" fillId="0" borderId="17" xfId="6" applyFont="1" applyBorder="1" applyAlignment="1">
      <alignment horizontal="right" vertical="center" wrapText="1"/>
    </xf>
    <xf numFmtId="0" fontId="16" fillId="0" borderId="18" xfId="6" applyFont="1" applyBorder="1" applyAlignment="1">
      <alignment horizontal="right" vertical="center" wrapText="1"/>
    </xf>
    <xf numFmtId="0" fontId="16" fillId="0" borderId="19" xfId="6" applyFont="1" applyBorder="1" applyAlignment="1">
      <alignment horizontal="right" vertical="center" wrapText="1"/>
    </xf>
    <xf numFmtId="0" fontId="15" fillId="0" borderId="17" xfId="6" applyFont="1" applyBorder="1" applyAlignment="1">
      <alignment horizontal="right" vertical="center" wrapText="1"/>
    </xf>
    <xf numFmtId="0" fontId="15" fillId="0" borderId="18" xfId="6" applyFont="1" applyBorder="1" applyAlignment="1">
      <alignment horizontal="right" vertical="center" wrapText="1"/>
    </xf>
    <xf numFmtId="0" fontId="15" fillId="0" borderId="19" xfId="6" applyFont="1" applyBorder="1" applyAlignment="1">
      <alignment horizontal="right" vertical="center" wrapText="1"/>
    </xf>
    <xf numFmtId="0" fontId="28" fillId="0" borderId="17" xfId="6" applyFont="1" applyBorder="1" applyAlignment="1">
      <alignment horizontal="right" vertical="center" wrapText="1"/>
    </xf>
    <xf numFmtId="0" fontId="28" fillId="0" borderId="18" xfId="6" applyFont="1" applyBorder="1" applyAlignment="1">
      <alignment horizontal="right" vertical="center" wrapText="1"/>
    </xf>
    <xf numFmtId="0" fontId="28" fillId="0" borderId="19" xfId="6" applyFont="1" applyBorder="1" applyAlignment="1">
      <alignment horizontal="right" vertical="center" wrapText="1"/>
    </xf>
    <xf numFmtId="0" fontId="16" fillId="7" borderId="51" xfId="6" applyFont="1" applyFill="1" applyBorder="1" applyAlignment="1">
      <alignment horizontal="left" vertical="center"/>
    </xf>
    <xf numFmtId="0" fontId="16" fillId="7" borderId="20" xfId="6" applyFont="1" applyFill="1" applyBorder="1" applyAlignment="1">
      <alignment horizontal="left" vertical="center"/>
    </xf>
    <xf numFmtId="0" fontId="16" fillId="7" borderId="21" xfId="6" applyFont="1" applyFill="1" applyBorder="1" applyAlignment="1">
      <alignment horizontal="left" vertical="center"/>
    </xf>
    <xf numFmtId="164" fontId="16" fillId="7" borderId="17" xfId="6" applyNumberFormat="1" applyFont="1" applyFill="1" applyBorder="1" applyAlignment="1">
      <alignment horizontal="center" vertical="center" wrapText="1"/>
    </xf>
    <xf numFmtId="164" fontId="16" fillId="7" borderId="22" xfId="6" applyNumberFormat="1" applyFont="1" applyFill="1" applyBorder="1" applyAlignment="1">
      <alignment horizontal="center" vertical="center" wrapText="1"/>
    </xf>
    <xf numFmtId="0" fontId="6" fillId="7" borderId="17" xfId="4" applyFill="1" applyBorder="1" applyAlignment="1" applyProtection="1">
      <alignment horizontal="left" vertical="center"/>
    </xf>
    <xf numFmtId="0" fontId="19" fillId="7" borderId="18" xfId="4" applyFont="1" applyFill="1" applyBorder="1" applyAlignment="1" applyProtection="1">
      <alignment horizontal="left" vertical="center"/>
    </xf>
    <xf numFmtId="0" fontId="19" fillId="7" borderId="22" xfId="4" applyFont="1" applyFill="1" applyBorder="1" applyAlignment="1" applyProtection="1">
      <alignment horizontal="left" vertical="center"/>
    </xf>
    <xf numFmtId="0" fontId="7" fillId="0" borderId="28" xfId="6" applyFont="1" applyBorder="1" applyAlignment="1">
      <alignment horizontal="right"/>
    </xf>
    <xf numFmtId="0" fontId="7" fillId="0" borderId="29" xfId="6" applyFont="1" applyBorder="1" applyAlignment="1">
      <alignment horizontal="right"/>
    </xf>
    <xf numFmtId="0" fontId="7" fillId="0" borderId="39" xfId="6" applyFont="1" applyBorder="1" applyAlignment="1">
      <alignment horizontal="right"/>
    </xf>
    <xf numFmtId="0" fontId="7" fillId="0" borderId="18" xfId="6" applyFont="1" applyBorder="1" applyAlignment="1">
      <alignment horizontal="right"/>
    </xf>
    <xf numFmtId="0" fontId="7" fillId="0" borderId="19" xfId="6" applyFont="1" applyBorder="1" applyAlignment="1">
      <alignment horizontal="right"/>
    </xf>
    <xf numFmtId="0" fontId="7" fillId="13" borderId="16" xfId="6" applyFont="1" applyFill="1" applyBorder="1" applyAlignment="1">
      <alignment horizontal="right"/>
    </xf>
    <xf numFmtId="0" fontId="7" fillId="13" borderId="23" xfId="6" applyFont="1" applyFill="1" applyBorder="1" applyAlignment="1">
      <alignment horizontal="right"/>
    </xf>
    <xf numFmtId="0" fontId="16" fillId="7" borderId="18" xfId="6" applyFont="1" applyFill="1" applyBorder="1" applyAlignment="1">
      <alignment horizontal="left" vertical="center"/>
    </xf>
    <xf numFmtId="0" fontId="8" fillId="3" borderId="15" xfId="6" applyFont="1" applyFill="1" applyBorder="1" applyAlignment="1">
      <alignment horizontal="center" vertical="center"/>
    </xf>
    <xf numFmtId="0" fontId="16" fillId="7" borderId="15" xfId="6" applyFont="1" applyFill="1" applyBorder="1" applyAlignment="1">
      <alignment horizontal="left" vertical="center" wrapText="1"/>
    </xf>
    <xf numFmtId="0" fontId="16" fillId="7" borderId="17" xfId="6" applyFont="1" applyFill="1" applyBorder="1" applyAlignment="1">
      <alignment horizontal="left" vertical="center"/>
    </xf>
    <xf numFmtId="0" fontId="15" fillId="5" borderId="44" xfId="6" applyFont="1" applyFill="1" applyBorder="1" applyAlignment="1">
      <alignment horizontal="left" vertical="center"/>
    </xf>
    <xf numFmtId="0" fontId="15" fillId="5" borderId="23" xfId="6" applyFont="1" applyFill="1" applyBorder="1" applyAlignment="1">
      <alignment horizontal="left" vertical="center"/>
    </xf>
    <xf numFmtId="0" fontId="16" fillId="7" borderId="18" xfId="6" applyFont="1" applyFill="1" applyBorder="1" applyAlignment="1">
      <alignment horizontal="left" vertical="center" wrapText="1"/>
    </xf>
    <xf numFmtId="0" fontId="16" fillId="7" borderId="19" xfId="6" applyFont="1" applyFill="1" applyBorder="1" applyAlignment="1">
      <alignment horizontal="left" vertical="center" wrapText="1"/>
    </xf>
    <xf numFmtId="0" fontId="16" fillId="7" borderId="36" xfId="6" applyFont="1" applyFill="1" applyBorder="1" applyAlignment="1">
      <alignment horizontal="left" vertical="center"/>
    </xf>
    <xf numFmtId="0" fontId="16" fillId="7" borderId="42" xfId="6" applyFont="1" applyFill="1" applyBorder="1" applyAlignment="1">
      <alignment horizontal="left" vertical="center"/>
    </xf>
    <xf numFmtId="0" fontId="8" fillId="3" borderId="46" xfId="6" applyFont="1" applyFill="1" applyBorder="1" applyAlignment="1">
      <alignment horizontal="center" vertical="center" wrapText="1"/>
    </xf>
    <xf numFmtId="0" fontId="8" fillId="3" borderId="23" xfId="6" applyFont="1" applyFill="1" applyBorder="1" applyAlignment="1">
      <alignment horizontal="center" vertical="center" wrapText="1"/>
    </xf>
    <xf numFmtId="0" fontId="16" fillId="5" borderId="49" xfId="6" applyFont="1" applyFill="1" applyBorder="1" applyAlignment="1">
      <alignment horizontal="left" vertical="center"/>
    </xf>
    <xf numFmtId="0" fontId="16" fillId="5" borderId="20" xfId="6" applyFont="1" applyFill="1" applyBorder="1" applyAlignment="1">
      <alignment horizontal="left" vertical="center"/>
    </xf>
    <xf numFmtId="0" fontId="16" fillId="5" borderId="21" xfId="6" applyFont="1" applyFill="1" applyBorder="1" applyAlignment="1">
      <alignment horizontal="left" vertical="center"/>
    </xf>
    <xf numFmtId="0" fontId="8" fillId="3" borderId="47" xfId="6" applyFont="1" applyFill="1" applyBorder="1" applyAlignment="1">
      <alignment horizontal="center" vertical="center" wrapText="1"/>
    </xf>
    <xf numFmtId="0" fontId="8" fillId="3" borderId="32" xfId="6" applyFont="1" applyFill="1" applyBorder="1" applyAlignment="1">
      <alignment horizontal="center" vertical="center" wrapText="1"/>
    </xf>
    <xf numFmtId="0" fontId="6" fillId="7" borderId="24" xfId="4" applyFill="1" applyBorder="1" applyAlignment="1" applyProtection="1">
      <alignment horizontal="left" vertical="center"/>
    </xf>
    <xf numFmtId="0" fontId="25" fillId="7" borderId="25" xfId="4" applyFont="1" applyFill="1" applyBorder="1" applyAlignment="1" applyProtection="1">
      <alignment horizontal="left" vertical="center"/>
    </xf>
    <xf numFmtId="0" fontId="25" fillId="7" borderId="27" xfId="4" applyFont="1" applyFill="1" applyBorder="1" applyAlignment="1" applyProtection="1">
      <alignment horizontal="left" vertical="center"/>
    </xf>
    <xf numFmtId="10" fontId="10" fillId="5" borderId="24" xfId="6" applyNumberFormat="1" applyFont="1" applyFill="1" applyBorder="1" applyAlignment="1">
      <alignment horizontal="center"/>
    </xf>
    <xf numFmtId="10" fontId="10" fillId="5" borderId="26" xfId="6" applyNumberFormat="1" applyFont="1" applyFill="1" applyBorder="1" applyAlignment="1">
      <alignment horizontal="center"/>
    </xf>
    <xf numFmtId="0" fontId="15" fillId="5" borderId="51" xfId="6" applyFont="1" applyFill="1" applyBorder="1" applyAlignment="1">
      <alignment horizontal="center" vertical="center" wrapText="1"/>
    </xf>
    <xf numFmtId="0" fontId="15" fillId="5" borderId="50" xfId="6" applyFont="1" applyFill="1" applyBorder="1" applyAlignment="1">
      <alignment horizontal="center" vertical="center" wrapText="1"/>
    </xf>
    <xf numFmtId="0" fontId="15" fillId="5" borderId="17" xfId="6" applyFont="1" applyFill="1" applyBorder="1" applyAlignment="1">
      <alignment horizontal="center" vertical="center" wrapText="1"/>
    </xf>
    <xf numFmtId="0" fontId="15" fillId="5" borderId="19" xfId="6" applyFont="1" applyFill="1" applyBorder="1" applyAlignment="1">
      <alignment horizontal="center" vertical="center" wrapText="1"/>
    </xf>
    <xf numFmtId="0" fontId="7" fillId="0" borderId="16" xfId="6" applyFont="1" applyBorder="1" applyAlignment="1">
      <alignment horizontal="right"/>
    </xf>
    <xf numFmtId="0" fontId="7" fillId="0" borderId="23" xfId="6" applyFont="1" applyBorder="1" applyAlignment="1">
      <alignment horizontal="right"/>
    </xf>
    <xf numFmtId="0" fontId="8" fillId="3" borderId="30" xfId="6" applyFont="1" applyFill="1" applyBorder="1" applyAlignment="1">
      <alignment horizontal="center" vertical="center" wrapText="1"/>
    </xf>
    <xf numFmtId="0" fontId="8" fillId="3" borderId="31" xfId="6" applyFont="1" applyFill="1" applyBorder="1" applyAlignment="1">
      <alignment horizontal="center" vertical="center" wrapText="1"/>
    </xf>
    <xf numFmtId="0" fontId="16" fillId="7" borderId="39" xfId="6" applyFont="1" applyFill="1" applyBorder="1" applyAlignment="1">
      <alignment horizontal="left" vertical="center" wrapText="1"/>
    </xf>
    <xf numFmtId="164" fontId="16" fillId="7" borderId="17" xfId="9" applyNumberFormat="1" applyFont="1" applyFill="1" applyBorder="1" applyAlignment="1">
      <alignment horizontal="center" vertical="center" wrapText="1"/>
    </xf>
    <xf numFmtId="164" fontId="16" fillId="7" borderId="22" xfId="9" applyNumberFormat="1" applyFont="1" applyFill="1" applyBorder="1" applyAlignment="1">
      <alignment horizontal="center" vertical="center" wrapText="1"/>
    </xf>
    <xf numFmtId="164" fontId="16" fillId="7" borderId="17" xfId="10" applyNumberFormat="1" applyFont="1" applyFill="1" applyBorder="1" applyAlignment="1">
      <alignment horizontal="center" vertical="center" wrapText="1"/>
    </xf>
    <xf numFmtId="164" fontId="16" fillId="7" borderId="22" xfId="10" applyNumberFormat="1" applyFont="1" applyFill="1" applyBorder="1" applyAlignment="1">
      <alignment horizontal="center" vertical="center" wrapText="1"/>
    </xf>
    <xf numFmtId="0" fontId="16" fillId="7" borderId="17" xfId="15" applyFont="1" applyFill="1" applyBorder="1" applyAlignment="1">
      <alignment horizontal="center" vertical="center" wrapText="1"/>
    </xf>
    <xf numFmtId="0" fontId="16" fillId="7" borderId="18" xfId="15" applyFont="1" applyFill="1" applyBorder="1" applyAlignment="1">
      <alignment horizontal="center" vertical="center" wrapText="1"/>
    </xf>
    <xf numFmtId="0" fontId="16" fillId="7" borderId="19" xfId="15" applyFont="1" applyFill="1" applyBorder="1" applyAlignment="1">
      <alignment horizontal="center" vertical="center" wrapText="1"/>
    </xf>
    <xf numFmtId="0" fontId="26" fillId="14" borderId="3" xfId="0" applyFont="1" applyFill="1" applyBorder="1" applyAlignment="1">
      <alignment horizontal="right"/>
    </xf>
    <xf numFmtId="0" fontId="26" fillId="14" borderId="4" xfId="0" applyFont="1" applyFill="1" applyBorder="1" applyAlignment="1">
      <alignment horizontal="right"/>
    </xf>
    <xf numFmtId="0" fontId="26" fillId="14" borderId="57" xfId="0" applyFont="1" applyFill="1" applyBorder="1" applyAlignment="1">
      <alignment horizontal="right"/>
    </xf>
    <xf numFmtId="0" fontId="16" fillId="5" borderId="39" xfId="0" applyFont="1" applyFill="1" applyBorder="1" applyAlignment="1">
      <alignment horizontal="left" wrapText="1"/>
    </xf>
    <xf numFmtId="0" fontId="16" fillId="5" borderId="18" xfId="0" applyFont="1" applyFill="1" applyBorder="1" applyAlignment="1">
      <alignment horizontal="left" wrapText="1"/>
    </xf>
    <xf numFmtId="0" fontId="16" fillId="5" borderId="19" xfId="0" applyFont="1" applyFill="1" applyBorder="1" applyAlignment="1">
      <alignment horizontal="left" wrapText="1"/>
    </xf>
    <xf numFmtId="0" fontId="15" fillId="5" borderId="43" xfId="0" applyFont="1" applyFill="1" applyBorder="1" applyAlignment="1">
      <alignment horizontal="left" vertical="center"/>
    </xf>
    <xf numFmtId="0" fontId="16" fillId="5" borderId="44" xfId="0" applyFont="1" applyFill="1" applyBorder="1" applyAlignment="1">
      <alignment horizontal="left" vertical="center"/>
    </xf>
    <xf numFmtId="0" fontId="16" fillId="5" borderId="23" xfId="0" applyFont="1" applyFill="1" applyBorder="1" applyAlignment="1">
      <alignment horizontal="left" vertical="center"/>
    </xf>
    <xf numFmtId="0" fontId="8" fillId="3" borderId="4" xfId="0" applyFont="1" applyFill="1" applyBorder="1" applyAlignment="1">
      <alignment horizontal="center" vertical="center"/>
    </xf>
    <xf numFmtId="0" fontId="8" fillId="3" borderId="4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16" fillId="7" borderId="17" xfId="0" applyFont="1" applyFill="1" applyBorder="1" applyAlignment="1">
      <alignment horizontal="left" vertical="center" wrapText="1"/>
    </xf>
    <xf numFmtId="0" fontId="0" fillId="7" borderId="18" xfId="0" applyFill="1" applyBorder="1" applyAlignment="1">
      <alignment horizontal="left" vertical="center" wrapText="1"/>
    </xf>
    <xf numFmtId="0" fontId="0" fillId="7" borderId="19" xfId="0" applyFill="1" applyBorder="1" applyAlignment="1">
      <alignment horizontal="left" vertical="center" wrapText="1"/>
    </xf>
    <xf numFmtId="0" fontId="16" fillId="5" borderId="49" xfId="0" applyFont="1" applyFill="1" applyBorder="1" applyAlignment="1">
      <alignment horizontal="left" vertical="center"/>
    </xf>
    <xf numFmtId="0" fontId="16" fillId="5" borderId="20" xfId="0" applyFont="1" applyFill="1" applyBorder="1" applyAlignment="1">
      <alignment horizontal="left" vertical="center"/>
    </xf>
    <xf numFmtId="0" fontId="16" fillId="5" borderId="21" xfId="0" applyFont="1" applyFill="1" applyBorder="1" applyAlignment="1">
      <alignment horizontal="left" vertical="center"/>
    </xf>
    <xf numFmtId="0" fontId="16" fillId="5" borderId="39" xfId="0" applyFont="1" applyFill="1" applyBorder="1" applyAlignment="1">
      <alignment horizontal="left" vertical="center"/>
    </xf>
    <xf numFmtId="0" fontId="16" fillId="5" borderId="18" xfId="0" applyFont="1" applyFill="1" applyBorder="1" applyAlignment="1">
      <alignment horizontal="left" vertical="center"/>
    </xf>
    <xf numFmtId="0" fontId="16" fillId="5" borderId="22" xfId="0" applyFont="1" applyFill="1" applyBorder="1" applyAlignment="1">
      <alignment horizontal="left" vertical="center"/>
    </xf>
    <xf numFmtId="0" fontId="16" fillId="7" borderId="39" xfId="0" applyFont="1" applyFill="1" applyBorder="1" applyAlignment="1">
      <alignment horizontal="left" vertical="center"/>
    </xf>
    <xf numFmtId="0" fontId="16" fillId="7" borderId="19" xfId="0" applyFont="1" applyFill="1" applyBorder="1" applyAlignment="1">
      <alignment horizontal="left" vertical="center"/>
    </xf>
    <xf numFmtId="0" fontId="16" fillId="7" borderId="15" xfId="0" applyFont="1" applyFill="1" applyBorder="1" applyAlignment="1">
      <alignment horizontal="left" vertical="center"/>
    </xf>
    <xf numFmtId="0" fontId="16" fillId="7" borderId="17" xfId="15" applyFont="1" applyFill="1" applyBorder="1" applyAlignment="1">
      <alignment horizontal="left" vertical="top" wrapText="1"/>
    </xf>
    <xf numFmtId="0" fontId="16" fillId="7" borderId="18" xfId="15" applyFont="1" applyFill="1" applyBorder="1" applyAlignment="1">
      <alignment horizontal="left" vertical="top" wrapText="1"/>
    </xf>
    <xf numFmtId="0" fontId="16" fillId="7" borderId="19" xfId="15" applyFont="1" applyFill="1" applyBorder="1" applyAlignment="1">
      <alignment horizontal="left" vertical="top" wrapText="1"/>
    </xf>
    <xf numFmtId="0" fontId="16" fillId="7" borderId="15" xfId="18" applyFont="1" applyFill="1" applyBorder="1" applyAlignment="1">
      <alignment horizontal="left" vertical="center" wrapText="1"/>
    </xf>
    <xf numFmtId="0" fontId="16" fillId="7" borderId="17"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28" fillId="0" borderId="39" xfId="0" applyFont="1" applyBorder="1" applyAlignment="1">
      <alignment horizontal="right" vertical="center" wrapText="1"/>
    </xf>
    <xf numFmtId="0" fontId="28" fillId="0" borderId="18" xfId="0" applyFont="1" applyBorder="1" applyAlignment="1">
      <alignment horizontal="right" vertical="center" wrapText="1"/>
    </xf>
    <xf numFmtId="0" fontId="28" fillId="0" borderId="19" xfId="0" applyFont="1" applyBorder="1" applyAlignment="1">
      <alignment horizontal="right" vertical="center" wrapText="1"/>
    </xf>
    <xf numFmtId="0" fontId="16" fillId="0" borderId="39" xfId="0" applyFont="1" applyBorder="1" applyAlignment="1">
      <alignment horizontal="right" vertical="center" wrapText="1"/>
    </xf>
    <xf numFmtId="0" fontId="16" fillId="0" borderId="18" xfId="0" applyFont="1" applyBorder="1" applyAlignment="1">
      <alignment horizontal="right" vertical="center" wrapText="1"/>
    </xf>
    <xf numFmtId="0" fontId="16" fillId="0" borderId="19" xfId="0" applyFont="1" applyBorder="1" applyAlignment="1">
      <alignment horizontal="right" vertical="center" wrapText="1"/>
    </xf>
    <xf numFmtId="0" fontId="8" fillId="3" borderId="45" xfId="0" applyFont="1" applyFill="1" applyBorder="1" applyAlignment="1">
      <alignment horizontal="center" vertical="center"/>
    </xf>
    <xf numFmtId="0" fontId="8" fillId="3" borderId="46" xfId="0" applyFont="1" applyFill="1" applyBorder="1" applyAlignment="1">
      <alignment horizontal="center" vertical="center"/>
    </xf>
    <xf numFmtId="0" fontId="8" fillId="3" borderId="47"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15" fillId="5" borderId="44" xfId="0" applyFont="1" applyFill="1" applyBorder="1" applyAlignment="1">
      <alignment horizontal="left" vertical="center"/>
    </xf>
    <xf numFmtId="0" fontId="15" fillId="5" borderId="23" xfId="0" applyFont="1" applyFill="1" applyBorder="1" applyAlignment="1">
      <alignment horizontal="left" vertical="center"/>
    </xf>
    <xf numFmtId="0" fontId="16" fillId="7" borderId="18"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16" fillId="7" borderId="17" xfId="0" applyFont="1" applyFill="1" applyBorder="1" applyAlignment="1">
      <alignment horizontal="left" vertical="center"/>
    </xf>
    <xf numFmtId="0" fontId="16" fillId="7" borderId="18" xfId="0" applyFont="1" applyFill="1" applyBorder="1" applyAlignment="1">
      <alignment horizontal="left" vertical="center"/>
    </xf>
    <xf numFmtId="0" fontId="16" fillId="7" borderId="40" xfId="0" applyFont="1" applyFill="1" applyBorder="1" applyAlignment="1">
      <alignment horizontal="left" vertical="center"/>
    </xf>
    <xf numFmtId="0" fontId="16" fillId="7" borderId="41" xfId="0" applyFont="1" applyFill="1" applyBorder="1" applyAlignment="1">
      <alignment horizontal="left" vertical="center"/>
    </xf>
    <xf numFmtId="0" fontId="16" fillId="7" borderId="14" xfId="0" applyFont="1" applyFill="1" applyBorder="1" applyAlignment="1">
      <alignment horizontal="left" vertical="center"/>
    </xf>
    <xf numFmtId="0" fontId="16" fillId="7" borderId="15" xfId="0" applyFont="1" applyFill="1" applyBorder="1" applyAlignment="1">
      <alignment horizontal="left" vertical="center" wrapText="1"/>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16" fillId="7" borderId="39" xfId="0" applyFont="1" applyFill="1" applyBorder="1" applyAlignment="1">
      <alignment horizontal="left" vertical="center" wrapText="1"/>
    </xf>
    <xf numFmtId="0" fontId="15" fillId="0" borderId="48" xfId="0" applyFont="1" applyBorder="1" applyAlignment="1">
      <alignment horizontal="right" vertical="center" wrapText="1"/>
    </xf>
    <xf numFmtId="0" fontId="15" fillId="0" borderId="25" xfId="0" applyFont="1" applyBorder="1" applyAlignment="1">
      <alignment horizontal="right" vertical="center" wrapText="1"/>
    </xf>
    <xf numFmtId="0" fontId="15" fillId="0" borderId="26" xfId="0" applyFont="1" applyBorder="1" applyAlignment="1">
      <alignment horizontal="right" vertical="center" wrapText="1"/>
    </xf>
    <xf numFmtId="0" fontId="15" fillId="5" borderId="51" xfId="0" applyFont="1" applyFill="1" applyBorder="1" applyAlignment="1">
      <alignment horizontal="center" vertical="center" wrapText="1"/>
    </xf>
    <xf numFmtId="0" fontId="15" fillId="5" borderId="50"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10" fontId="10" fillId="5" borderId="24" xfId="0" applyNumberFormat="1" applyFont="1" applyFill="1" applyBorder="1" applyAlignment="1">
      <alignment horizontal="center"/>
    </xf>
    <xf numFmtId="10" fontId="10" fillId="5" borderId="26" xfId="0" applyNumberFormat="1" applyFont="1" applyFill="1" applyBorder="1" applyAlignment="1">
      <alignment horizontal="center"/>
    </xf>
    <xf numFmtId="0" fontId="8" fillId="3" borderId="5" xfId="0" applyFont="1" applyFill="1" applyBorder="1" applyAlignment="1">
      <alignment horizontal="center" vertical="center"/>
    </xf>
    <xf numFmtId="0" fontId="7" fillId="0" borderId="28" xfId="0" applyFont="1" applyBorder="1" applyAlignment="1">
      <alignment horizontal="right"/>
    </xf>
    <xf numFmtId="0" fontId="7" fillId="0" borderId="29" xfId="0" applyFont="1" applyBorder="1" applyAlignment="1">
      <alignment horizontal="right"/>
    </xf>
    <xf numFmtId="0" fontId="7" fillId="0" borderId="14" xfId="0" applyFont="1" applyBorder="1" applyAlignment="1">
      <alignment horizontal="right"/>
    </xf>
    <xf numFmtId="0" fontId="7" fillId="0" borderId="15" xfId="0" applyFont="1" applyBorder="1" applyAlignment="1">
      <alignment horizontal="right"/>
    </xf>
    <xf numFmtId="0" fontId="7" fillId="0" borderId="16" xfId="0" applyFont="1" applyBorder="1" applyAlignment="1">
      <alignment horizontal="right"/>
    </xf>
    <xf numFmtId="0" fontId="7" fillId="0" borderId="23" xfId="0" applyFont="1" applyBorder="1" applyAlignment="1">
      <alignment horizontal="right"/>
    </xf>
    <xf numFmtId="0" fontId="16" fillId="7" borderId="36" xfId="0" applyFont="1" applyFill="1" applyBorder="1" applyAlignment="1">
      <alignment horizontal="left" vertical="center"/>
    </xf>
    <xf numFmtId="0" fontId="16" fillId="7" borderId="42" xfId="0" applyFont="1" applyFill="1" applyBorder="1" applyAlignment="1">
      <alignment horizontal="left" vertical="center"/>
    </xf>
    <xf numFmtId="0" fontId="16" fillId="7" borderId="51" xfId="0" applyFont="1" applyFill="1" applyBorder="1" applyAlignment="1">
      <alignment horizontal="left" vertical="center"/>
    </xf>
    <xf numFmtId="0" fontId="16" fillId="7" borderId="20" xfId="0" applyFont="1" applyFill="1" applyBorder="1" applyAlignment="1">
      <alignment horizontal="left" vertical="center"/>
    </xf>
    <xf numFmtId="0" fontId="16" fillId="7" borderId="21" xfId="0" applyFont="1" applyFill="1" applyBorder="1" applyAlignment="1">
      <alignment horizontal="left" vertical="center"/>
    </xf>
    <xf numFmtId="164" fontId="16" fillId="7" borderId="17" xfId="0" applyNumberFormat="1" applyFont="1" applyFill="1" applyBorder="1" applyAlignment="1">
      <alignment horizontal="center" vertical="center" wrapText="1"/>
    </xf>
    <xf numFmtId="164" fontId="16" fillId="7" borderId="22" xfId="0" applyNumberFormat="1" applyFont="1" applyFill="1" applyBorder="1" applyAlignment="1">
      <alignment horizontal="center" vertical="center" wrapText="1"/>
    </xf>
    <xf numFmtId="0" fontId="19" fillId="7" borderId="17" xfId="1" applyFont="1" applyFill="1" applyBorder="1" applyAlignment="1" applyProtection="1">
      <alignment horizontal="left" vertical="center"/>
    </xf>
    <xf numFmtId="0" fontId="19" fillId="7" borderId="18" xfId="1" applyFont="1" applyFill="1" applyBorder="1" applyAlignment="1" applyProtection="1">
      <alignment horizontal="left" vertical="center"/>
    </xf>
    <xf numFmtId="0" fontId="19" fillId="7" borderId="22" xfId="1" applyFont="1" applyFill="1" applyBorder="1" applyAlignment="1" applyProtection="1">
      <alignment horizontal="left" vertical="center"/>
    </xf>
    <xf numFmtId="0" fontId="20" fillId="7" borderId="24" xfId="1" applyFont="1" applyFill="1" applyBorder="1" applyAlignment="1" applyProtection="1">
      <alignment horizontal="left" vertical="center"/>
    </xf>
    <xf numFmtId="0" fontId="20" fillId="7" borderId="25" xfId="1" applyFont="1" applyFill="1" applyBorder="1" applyAlignment="1" applyProtection="1">
      <alignment horizontal="left" vertical="center"/>
    </xf>
    <xf numFmtId="0" fontId="20" fillId="7" borderId="27" xfId="1" applyFont="1" applyFill="1" applyBorder="1" applyAlignment="1" applyProtection="1">
      <alignment horizontal="left" vertical="center"/>
    </xf>
    <xf numFmtId="0" fontId="0" fillId="0" borderId="0" xfId="0" applyAlignment="1">
      <alignment horizontal="center"/>
    </xf>
    <xf numFmtId="0" fontId="27" fillId="0" borderId="39" xfId="0" applyFont="1" applyBorder="1" applyAlignment="1">
      <alignment horizontal="right" vertical="center"/>
    </xf>
    <xf numFmtId="0" fontId="27" fillId="0" borderId="19" xfId="0" applyFont="1" applyBorder="1" applyAlignment="1">
      <alignment horizontal="right" vertical="center"/>
    </xf>
    <xf numFmtId="0" fontId="10" fillId="9" borderId="11" xfId="0" applyFont="1" applyFill="1" applyBorder="1" applyAlignment="1">
      <alignment horizontal="left" vertical="center"/>
    </xf>
    <xf numFmtId="0" fontId="10" fillId="9" borderId="13" xfId="0" applyFont="1" applyFill="1" applyBorder="1" applyAlignment="1">
      <alignment horizontal="left" vertical="center"/>
    </xf>
    <xf numFmtId="0" fontId="7" fillId="0" borderId="52" xfId="0" applyFont="1" applyBorder="1" applyAlignment="1">
      <alignment horizontal="right" vertical="center"/>
    </xf>
    <xf numFmtId="0" fontId="16" fillId="0" borderId="53" xfId="0" applyFont="1" applyBorder="1" applyAlignment="1">
      <alignment vertical="center"/>
    </xf>
    <xf numFmtId="0" fontId="10" fillId="0" borderId="33" xfId="0" applyFont="1" applyBorder="1" applyAlignment="1">
      <alignment horizontal="right" vertical="center"/>
    </xf>
    <xf numFmtId="0" fontId="7" fillId="0" borderId="14" xfId="0" applyFont="1" applyBorder="1" applyAlignment="1">
      <alignment horizontal="right" vertical="center"/>
    </xf>
    <xf numFmtId="0" fontId="16" fillId="0" borderId="15" xfId="0" applyFont="1" applyBorder="1" applyAlignment="1">
      <alignment vertical="center"/>
    </xf>
    <xf numFmtId="0" fontId="27" fillId="0" borderId="52" xfId="0" applyFont="1" applyBorder="1" applyAlignment="1">
      <alignment horizontal="right" vertical="center"/>
    </xf>
    <xf numFmtId="0" fontId="28" fillId="0" borderId="53" xfId="0" applyFont="1" applyBorder="1" applyAlignment="1">
      <alignment horizontal="right" vertical="center"/>
    </xf>
    <xf numFmtId="0" fontId="7" fillId="0" borderId="14" xfId="0" applyFont="1" applyBorder="1" applyAlignment="1">
      <alignment horizontal="left" vertical="center"/>
    </xf>
    <xf numFmtId="0" fontId="7" fillId="0" borderId="31" xfId="0" applyFont="1" applyBorder="1" applyAlignment="1">
      <alignment horizontal="left" vertical="center"/>
    </xf>
    <xf numFmtId="10" fontId="7" fillId="0" borderId="16" xfId="0" applyNumberFormat="1" applyFont="1" applyBorder="1" applyAlignment="1">
      <alignment horizontal="left" vertical="center"/>
    </xf>
    <xf numFmtId="0" fontId="7" fillId="0" borderId="32" xfId="0" applyFont="1" applyBorder="1" applyAlignment="1">
      <alignment horizontal="left" vertical="center"/>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7" fillId="0" borderId="28" xfId="0" applyFont="1" applyBorder="1" applyAlignment="1">
      <alignment horizontal="right" vertical="center"/>
    </xf>
    <xf numFmtId="0" fontId="16" fillId="0" borderId="29" xfId="0" applyFont="1" applyBorder="1" applyAlignment="1">
      <alignment vertical="center"/>
    </xf>
    <xf numFmtId="0" fontId="7" fillId="4" borderId="1" xfId="0" applyFont="1" applyFill="1" applyBorder="1" applyAlignment="1"/>
    <xf numFmtId="0" fontId="7" fillId="4" borderId="7" xfId="0" applyFont="1" applyFill="1" applyBorder="1" applyAlignment="1"/>
    <xf numFmtId="0" fontId="8" fillId="2" borderId="0" xfId="0" applyFont="1" applyFill="1" applyAlignment="1"/>
    <xf numFmtId="0" fontId="15" fillId="0" borderId="12" xfId="6" applyFont="1" applyBorder="1" applyAlignment="1"/>
    <xf numFmtId="0" fontId="15" fillId="0" borderId="1" xfId="6" applyFont="1" applyAlignment="1"/>
    <xf numFmtId="0" fontId="15" fillId="0" borderId="12" xfId="0" applyFont="1" applyBorder="1" applyAlignment="1"/>
    <xf numFmtId="0" fontId="15" fillId="0" borderId="1" xfId="0" applyFont="1" applyBorder="1" applyAlignment="1"/>
    <xf numFmtId="0" fontId="15" fillId="0" borderId="34" xfId="0" applyFont="1" applyBorder="1" applyAlignment="1"/>
  </cellXfs>
  <cellStyles count="19">
    <cellStyle name="Currency" xfId="2" builtinId="4"/>
    <cellStyle name="Currency 2" xfId="5" xr:uid="{9A00DC37-23D0-4C31-953C-D08A2544A61C}"/>
    <cellStyle name="Currency 3" xfId="8" xr:uid="{F6ADC8B7-E317-4CE9-8596-099A02F8F796}"/>
    <cellStyle name="Hyperlink" xfId="1" builtinId="8"/>
    <cellStyle name="Hyperlink 2" xfId="4" xr:uid="{FE839949-4971-4294-A5FA-5022F6CF3C2B}"/>
    <cellStyle name="Normal" xfId="0" builtinId="0"/>
    <cellStyle name="Normal 10" xfId="14" xr:uid="{E02B088B-7BFC-472C-A87A-A63E2EFCB7E5}"/>
    <cellStyle name="Normal 11" xfId="15" xr:uid="{65D8E09F-1C7F-4518-BF79-AEF4DC41D738}"/>
    <cellStyle name="Normal 12" xfId="16" xr:uid="{25BDC3CF-F997-4B38-90FE-09B1A472E395}"/>
    <cellStyle name="Normal 13" xfId="17" xr:uid="{0E8ED00D-AAE5-457B-AE83-A532A05ED679}"/>
    <cellStyle name="Normal 14" xfId="18" xr:uid="{F5510716-C603-45BF-B67F-F5B798B0B437}"/>
    <cellStyle name="Normal 2" xfId="3" xr:uid="{34A0D4E5-9D59-4A81-A55E-06019F39CCC3}"/>
    <cellStyle name="Normal 3" xfId="6" xr:uid="{0AA37BDB-BD7F-4698-94AD-9EE989CB99A2}"/>
    <cellStyle name="Normal 4" xfId="7" xr:uid="{155244B0-4DBA-4AD8-B3B7-0AE396A9663A}"/>
    <cellStyle name="Normal 5" xfId="9" xr:uid="{7DC83BD7-D456-4377-AF74-ED3B74EF6345}"/>
    <cellStyle name="Normal 6" xfId="10" xr:uid="{15BBDA62-77FD-44EC-9EAE-FC3917F5650A}"/>
    <cellStyle name="Normal 7" xfId="11" xr:uid="{4EF39660-6987-44E2-B737-8F5AAAF2A97D}"/>
    <cellStyle name="Normal 8" xfId="12" xr:uid="{5353A6E9-46A8-47D6-819C-5D7F8DC291A6}"/>
    <cellStyle name="Normal 9" xfId="13" xr:uid="{985D2FF0-ACE6-4F9B-AB3C-952148921B7B}"/>
  </cellStyles>
  <dxfs count="1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theme="0"/>
          <bgColor theme="0"/>
        </patternFill>
      </fill>
    </dxf>
    <dxf>
      <fill>
        <patternFill patternType="solid">
          <fgColor rgb="FFE2EFD9"/>
          <bgColor rgb="FFE2EFD9"/>
        </patternFill>
      </fill>
    </dxf>
    <dxf>
      <fill>
        <patternFill patternType="solid">
          <fgColor theme="9"/>
          <bgColor theme="9"/>
        </patternFill>
      </fill>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s>
  <tableStyles count="2">
    <tableStyle name="Categories (H)-style" pivot="0" count="3" xr9:uid="{00000000-0011-0000-FFFF-FFFF00000000}">
      <tableStyleElement type="headerRow" dxfId="121"/>
      <tableStyleElement type="firstRowStripe" dxfId="120"/>
      <tableStyleElement type="secondRowStripe" dxfId="119"/>
    </tableStyle>
    <tableStyle name="Balance Sheet (H)-style" pivot="0" count="3" xr9:uid="{00000000-0011-0000-FFFF-FFFF01000000}">
      <tableStyleElement type="headerRow" dxfId="118"/>
      <tableStyleElement type="firstRowStripe" dxfId="117"/>
      <tableStyleElement type="secondRowStripe" dxfId="116"/>
    </tableStyle>
  </tableStyles>
  <colors>
    <mruColors>
      <color rgb="FFCDE4F0"/>
      <color rgb="FFFFF2CC"/>
      <color rgb="FFFBFAD1"/>
      <color rgb="FF2B6E8D"/>
      <color rgb="FFFFC7CE"/>
      <color rgb="FFCDE4F1"/>
      <color rgb="FF172F59"/>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7.%20Federal%20Grants%20Branch\SUBG\Contracts\County\SFY%202026-28%20biennial\2026-27%20SUBG%20County%20Allocations.xlsx" TargetMode="External"/><Relationship Id="rId1" Type="http://schemas.openxmlformats.org/officeDocument/2006/relationships/externalLinkPath" Target="https://acgovt-my.sharepoint.com/7.%20Federal%20Grants%20Branch/SUBG/Contracts/County/SFY%202026-28%20biennial/2026-27%20SUBG%20County%20Allocat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FY 2026-27"/>
    </sheetNames>
    <sheetDataSet>
      <sheetData sheetId="0" refreshError="1">
        <row r="3">
          <cell r="A3" t="str">
            <v>County</v>
          </cell>
          <cell r="B3">
            <v>1</v>
          </cell>
          <cell r="C3">
            <v>2</v>
          </cell>
          <cell r="D3">
            <v>3</v>
          </cell>
          <cell r="E3">
            <v>4</v>
          </cell>
        </row>
        <row r="4">
          <cell r="B4" t="str">
            <v>Total Discretionary
Funds</v>
          </cell>
          <cell r="C4" t="str">
            <v>Total Prevention
Set-Aside</v>
          </cell>
          <cell r="D4" t="str">
            <v>Total Perinatal
Set-Aside</v>
          </cell>
          <cell r="E4" t="str">
            <v>Adolescent and
Youth Treatment Funds</v>
          </cell>
        </row>
        <row r="5">
          <cell r="A5" t="str">
            <v>ALAMEDA</v>
          </cell>
          <cell r="B5">
            <v>4890254</v>
          </cell>
          <cell r="C5">
            <v>2288361</v>
          </cell>
          <cell r="D5">
            <v>1532698</v>
          </cell>
          <cell r="E5">
            <v>412130</v>
          </cell>
        </row>
        <row r="6">
          <cell r="A6" t="str">
            <v>ALPINE</v>
          </cell>
          <cell r="B6">
            <v>277478</v>
          </cell>
          <cell r="C6">
            <v>92493</v>
          </cell>
          <cell r="D6" t="str">
            <v>$                                          -</v>
          </cell>
          <cell r="E6" t="str">
            <v>$                                          -</v>
          </cell>
        </row>
        <row r="7">
          <cell r="A7" t="str">
            <v>AMADOR</v>
          </cell>
          <cell r="B7">
            <v>345161</v>
          </cell>
          <cell r="C7">
            <v>117054</v>
          </cell>
          <cell r="D7" t="str">
            <v>$                                          -</v>
          </cell>
          <cell r="E7" t="str">
            <v>$                                          -</v>
          </cell>
        </row>
        <row r="8">
          <cell r="A8" t="str">
            <v>BUTTE</v>
          </cell>
          <cell r="B8">
            <v>841832</v>
          </cell>
          <cell r="C8">
            <v>415248</v>
          </cell>
          <cell r="D8">
            <v>377255</v>
          </cell>
          <cell r="E8">
            <v>20657</v>
          </cell>
        </row>
        <row r="9">
          <cell r="A9" t="str">
            <v>CALAVERAS</v>
          </cell>
          <cell r="B9">
            <v>362800</v>
          </cell>
          <cell r="C9">
            <v>128045</v>
          </cell>
          <cell r="D9">
            <v>5125</v>
          </cell>
          <cell r="E9">
            <v>10209</v>
          </cell>
        </row>
        <row r="10">
          <cell r="A10" t="str">
            <v>COLUSA</v>
          </cell>
          <cell r="B10">
            <v>324518</v>
          </cell>
          <cell r="C10">
            <v>110173</v>
          </cell>
          <cell r="D10" t="str">
            <v>$                                          -</v>
          </cell>
          <cell r="E10" t="str">
            <v>$                                          -</v>
          </cell>
        </row>
        <row r="11">
          <cell r="A11" t="str">
            <v>CONTRA COSTA</v>
          </cell>
          <cell r="B11">
            <v>3117667</v>
          </cell>
          <cell r="C11">
            <v>1704843</v>
          </cell>
          <cell r="D11">
            <v>1590311</v>
          </cell>
          <cell r="E11">
            <v>376551</v>
          </cell>
        </row>
        <row r="12">
          <cell r="A12" t="str">
            <v>DEL NORTE</v>
          </cell>
          <cell r="B12">
            <v>338937</v>
          </cell>
          <cell r="C12">
            <v>114979</v>
          </cell>
          <cell r="D12" t="str">
            <v>$                                          -</v>
          </cell>
          <cell r="E12" t="str">
            <v>$                                          -</v>
          </cell>
        </row>
        <row r="13">
          <cell r="A13" t="str">
            <v>EL DORADO</v>
          </cell>
          <cell r="B13">
            <v>714572</v>
          </cell>
          <cell r="C13">
            <v>261022</v>
          </cell>
          <cell r="D13">
            <v>48775</v>
          </cell>
          <cell r="E13">
            <v>13719</v>
          </cell>
        </row>
        <row r="14">
          <cell r="A14" t="str">
            <v>FRESNO</v>
          </cell>
          <cell r="B14">
            <v>2929096</v>
          </cell>
          <cell r="C14">
            <v>1189351</v>
          </cell>
          <cell r="D14">
            <v>240889</v>
          </cell>
          <cell r="E14">
            <v>368069</v>
          </cell>
        </row>
        <row r="15">
          <cell r="A15" t="str">
            <v>GLENN</v>
          </cell>
          <cell r="B15">
            <v>461977</v>
          </cell>
          <cell r="C15">
            <v>155992</v>
          </cell>
          <cell r="D15" t="str">
            <v>$                                          -</v>
          </cell>
          <cell r="E15" t="str">
            <v>$                                          -</v>
          </cell>
        </row>
        <row r="16">
          <cell r="A16" t="str">
            <v>HUMBOLDT</v>
          </cell>
          <cell r="B16">
            <v>588174</v>
          </cell>
          <cell r="C16">
            <v>269333</v>
          </cell>
          <cell r="D16">
            <v>51039</v>
          </cell>
          <cell r="E16">
            <v>168785</v>
          </cell>
        </row>
        <row r="17">
          <cell r="A17" t="str">
            <v>IMPERIAL</v>
          </cell>
          <cell r="B17">
            <v>642602</v>
          </cell>
          <cell r="C17">
            <v>259171</v>
          </cell>
          <cell r="D17" t="str">
            <v>$                                          -</v>
          </cell>
          <cell r="E17">
            <v>134910</v>
          </cell>
        </row>
        <row r="18">
          <cell r="A18" t="str">
            <v>INYO</v>
          </cell>
          <cell r="B18">
            <v>324198</v>
          </cell>
          <cell r="C18">
            <v>108066</v>
          </cell>
          <cell r="D18" t="str">
            <v>$                                          -</v>
          </cell>
          <cell r="E18" t="str">
            <v>$                                          -</v>
          </cell>
        </row>
        <row r="19">
          <cell r="A19" t="str">
            <v>KERN</v>
          </cell>
          <cell r="B19">
            <v>2813683</v>
          </cell>
          <cell r="C19">
            <v>1051953</v>
          </cell>
          <cell r="D19">
            <v>260649</v>
          </cell>
          <cell r="E19">
            <v>51527</v>
          </cell>
        </row>
        <row r="20">
          <cell r="A20" t="str">
            <v>KINGS</v>
          </cell>
          <cell r="B20">
            <v>595019</v>
          </cell>
          <cell r="C20">
            <v>221120</v>
          </cell>
          <cell r="D20">
            <v>52624</v>
          </cell>
          <cell r="E20">
            <v>15717</v>
          </cell>
        </row>
        <row r="21">
          <cell r="A21" t="str">
            <v>LAKE</v>
          </cell>
          <cell r="B21">
            <v>382003</v>
          </cell>
          <cell r="C21">
            <v>138582</v>
          </cell>
          <cell r="D21">
            <v>8986</v>
          </cell>
          <cell r="E21">
            <v>18756</v>
          </cell>
        </row>
        <row r="22">
          <cell r="A22" t="str">
            <v>LASSEN</v>
          </cell>
          <cell r="B22">
            <v>352771</v>
          </cell>
          <cell r="C22">
            <v>119590</v>
          </cell>
          <cell r="D22" t="str">
            <v>$                                          -</v>
          </cell>
          <cell r="E22" t="str">
            <v>$                                          -</v>
          </cell>
        </row>
        <row r="23">
          <cell r="A23" t="str">
            <v>LOS ANGELES</v>
          </cell>
          <cell r="B23">
            <v>39741710</v>
          </cell>
          <cell r="C23">
            <v>15079359</v>
          </cell>
          <cell r="D23">
            <v>3714194</v>
          </cell>
          <cell r="E23">
            <v>1632172</v>
          </cell>
        </row>
        <row r="24">
          <cell r="A24" t="str">
            <v>MADERA</v>
          </cell>
          <cell r="B24">
            <v>559969</v>
          </cell>
          <cell r="C24">
            <v>212680</v>
          </cell>
          <cell r="D24">
            <v>63312</v>
          </cell>
          <cell r="E24">
            <v>14760</v>
          </cell>
        </row>
        <row r="25">
          <cell r="A25" t="str">
            <v>MARIN</v>
          </cell>
          <cell r="B25">
            <v>1287953</v>
          </cell>
          <cell r="C25">
            <v>475165</v>
          </cell>
          <cell r="D25">
            <v>83784</v>
          </cell>
          <cell r="E25">
            <v>23758</v>
          </cell>
        </row>
        <row r="26">
          <cell r="A26" t="str">
            <v>MARIPOSA</v>
          </cell>
          <cell r="B26">
            <v>320886</v>
          </cell>
          <cell r="C26">
            <v>108962</v>
          </cell>
          <cell r="D26" t="str">
            <v>$                                          -</v>
          </cell>
          <cell r="E26" t="str">
            <v>$                                          -</v>
          </cell>
        </row>
        <row r="27">
          <cell r="A27" t="str">
            <v>MENDOCINO</v>
          </cell>
          <cell r="B27">
            <v>483125</v>
          </cell>
          <cell r="C27">
            <v>226414</v>
          </cell>
          <cell r="D27">
            <v>21841</v>
          </cell>
          <cell r="E27">
            <v>168276</v>
          </cell>
        </row>
        <row r="28">
          <cell r="A28" t="str">
            <v>MERCED</v>
          </cell>
          <cell r="B28">
            <v>961363</v>
          </cell>
          <cell r="C28">
            <v>353487</v>
          </cell>
          <cell r="D28">
            <v>78025</v>
          </cell>
          <cell r="E28">
            <v>21072</v>
          </cell>
        </row>
        <row r="29">
          <cell r="A29" t="str">
            <v>MODOC</v>
          </cell>
          <cell r="B29">
            <v>313951</v>
          </cell>
          <cell r="C29">
            <v>104650</v>
          </cell>
          <cell r="D29" t="str">
            <v>$                                          -</v>
          </cell>
          <cell r="E29" t="str">
            <v>$                                          -</v>
          </cell>
        </row>
        <row r="30">
          <cell r="A30" t="str">
            <v>MONO</v>
          </cell>
          <cell r="B30">
            <v>316618</v>
          </cell>
          <cell r="C30">
            <v>105539</v>
          </cell>
          <cell r="D30" t="str">
            <v>$                                          -</v>
          </cell>
          <cell r="E30" t="str">
            <v>$                                          -</v>
          </cell>
        </row>
        <row r="31">
          <cell r="A31" t="str">
            <v>MONTEREY</v>
          </cell>
          <cell r="B31">
            <v>1717983</v>
          </cell>
          <cell r="C31">
            <v>625936</v>
          </cell>
          <cell r="D31">
            <v>95913</v>
          </cell>
          <cell r="E31">
            <v>33911</v>
          </cell>
        </row>
        <row r="32">
          <cell r="A32" t="str">
            <v>NAPA</v>
          </cell>
          <cell r="B32">
            <v>697448</v>
          </cell>
          <cell r="C32">
            <v>253174</v>
          </cell>
          <cell r="D32">
            <v>40642</v>
          </cell>
          <cell r="E32">
            <v>15432</v>
          </cell>
        </row>
        <row r="33">
          <cell r="A33" t="str">
            <v>NEVADA</v>
          </cell>
          <cell r="B33">
            <v>499230</v>
          </cell>
          <cell r="C33">
            <v>178841</v>
          </cell>
          <cell r="D33">
            <v>18124</v>
          </cell>
          <cell r="E33">
            <v>13168</v>
          </cell>
        </row>
        <row r="34">
          <cell r="A34" t="str">
            <v>ORANGE</v>
          </cell>
          <cell r="B34">
            <v>12782657</v>
          </cell>
          <cell r="C34">
            <v>4819125</v>
          </cell>
          <cell r="D34">
            <v>976036</v>
          </cell>
          <cell r="E34">
            <v>638681</v>
          </cell>
        </row>
        <row r="35">
          <cell r="A35" t="str">
            <v>PLACER</v>
          </cell>
          <cell r="B35">
            <v>1044191</v>
          </cell>
          <cell r="C35">
            <v>398875</v>
          </cell>
          <cell r="D35">
            <v>123714</v>
          </cell>
          <cell r="E35">
            <v>22719</v>
          </cell>
        </row>
        <row r="36">
          <cell r="A36" t="str">
            <v>PLUMAS</v>
          </cell>
          <cell r="B36">
            <v>330233</v>
          </cell>
          <cell r="C36">
            <v>110078</v>
          </cell>
          <cell r="D36" t="str">
            <v>$                                          -</v>
          </cell>
          <cell r="E36" t="str">
            <v>$                                          -</v>
          </cell>
        </row>
        <row r="37">
          <cell r="A37" t="str">
            <v>RIVERSIDE</v>
          </cell>
          <cell r="B37">
            <v>6909286</v>
          </cell>
          <cell r="C37">
            <v>2625955</v>
          </cell>
          <cell r="D37">
            <v>828419</v>
          </cell>
          <cell r="E37">
            <v>110161</v>
          </cell>
        </row>
        <row r="38">
          <cell r="A38" t="str">
            <v>SACRAMENTO</v>
          </cell>
          <cell r="B38">
            <v>3623216</v>
          </cell>
          <cell r="C38">
            <v>1761981</v>
          </cell>
          <cell r="D38">
            <v>1543475</v>
          </cell>
          <cell r="E38">
            <v>89251</v>
          </cell>
        </row>
        <row r="39">
          <cell r="A39" t="str">
            <v>SAN BENITO</v>
          </cell>
          <cell r="B39">
            <v>372876</v>
          </cell>
          <cell r="C39">
            <v>131447</v>
          </cell>
          <cell r="D39">
            <v>5136</v>
          </cell>
          <cell r="E39">
            <v>10329</v>
          </cell>
        </row>
        <row r="40">
          <cell r="A40" t="str">
            <v>SAN BERNARDINO</v>
          </cell>
          <cell r="B40">
            <v>7367898</v>
          </cell>
          <cell r="C40">
            <v>2652846</v>
          </cell>
          <cell r="D40">
            <v>248296</v>
          </cell>
          <cell r="E40">
            <v>312343</v>
          </cell>
        </row>
        <row r="41">
          <cell r="A41" t="str">
            <v>SAN DIEGO</v>
          </cell>
          <cell r="B41">
            <v>11342892</v>
          </cell>
          <cell r="C41">
            <v>4594427</v>
          </cell>
          <cell r="D41">
            <v>1736069</v>
          </cell>
          <cell r="E41">
            <v>644319</v>
          </cell>
        </row>
        <row r="42">
          <cell r="A42" t="str">
            <v>SAN FRANCISCO</v>
          </cell>
          <cell r="B42">
            <v>5975417</v>
          </cell>
          <cell r="C42">
            <v>2235841</v>
          </cell>
          <cell r="D42">
            <v>303190</v>
          </cell>
          <cell r="E42">
            <v>398915</v>
          </cell>
        </row>
        <row r="43">
          <cell r="A43" t="str">
            <v>SAN JOAQUIN</v>
          </cell>
          <cell r="B43">
            <v>2272567</v>
          </cell>
          <cell r="C43">
            <v>842130</v>
          </cell>
          <cell r="D43">
            <v>178560</v>
          </cell>
          <cell r="E43">
            <v>45264</v>
          </cell>
        </row>
        <row r="44">
          <cell r="A44" t="str">
            <v>SAN LUIS OBISPO</v>
          </cell>
          <cell r="B44">
            <v>1012341</v>
          </cell>
          <cell r="C44">
            <v>430678</v>
          </cell>
          <cell r="D44">
            <v>72569</v>
          </cell>
          <cell r="E44">
            <v>177123</v>
          </cell>
        </row>
        <row r="45">
          <cell r="A45" t="str">
            <v>SAN MATEO</v>
          </cell>
          <cell r="B45">
            <v>3247427</v>
          </cell>
          <cell r="C45">
            <v>1185315</v>
          </cell>
          <cell r="D45">
            <v>222167</v>
          </cell>
          <cell r="E45">
            <v>56352</v>
          </cell>
        </row>
        <row r="46">
          <cell r="A46" t="str">
            <v>SANTA BARBARA</v>
          </cell>
          <cell r="B46">
            <v>1607026</v>
          </cell>
          <cell r="C46">
            <v>664660</v>
          </cell>
          <cell r="D46">
            <v>168718</v>
          </cell>
          <cell r="E46">
            <v>188235</v>
          </cell>
        </row>
        <row r="47">
          <cell r="A47" t="str">
            <v>SANTA CLARA</v>
          </cell>
          <cell r="B47">
            <v>7807337</v>
          </cell>
          <cell r="C47">
            <v>2944162</v>
          </cell>
          <cell r="D47">
            <v>532405</v>
          </cell>
          <cell r="E47">
            <v>462745</v>
          </cell>
        </row>
        <row r="48">
          <cell r="A48" t="str">
            <v>SANTA CRUZ</v>
          </cell>
          <cell r="B48">
            <v>1151853</v>
          </cell>
          <cell r="C48">
            <v>478255</v>
          </cell>
          <cell r="D48">
            <v>75482</v>
          </cell>
          <cell r="E48">
            <v>177431</v>
          </cell>
        </row>
        <row r="49">
          <cell r="A49" t="str">
            <v>SHASTA</v>
          </cell>
          <cell r="B49">
            <v>700370</v>
          </cell>
          <cell r="C49">
            <v>366971</v>
          </cell>
          <cell r="D49">
            <v>376396</v>
          </cell>
          <cell r="E49">
            <v>18146</v>
          </cell>
        </row>
        <row r="50">
          <cell r="A50" t="str">
            <v>SIERRA</v>
          </cell>
          <cell r="B50">
            <v>342367</v>
          </cell>
          <cell r="C50">
            <v>116122</v>
          </cell>
          <cell r="D50" t="str">
            <v>$                                          -</v>
          </cell>
          <cell r="E50" t="str">
            <v>$                                          -</v>
          </cell>
        </row>
        <row r="51">
          <cell r="A51" t="str">
            <v>SISKIYOU</v>
          </cell>
          <cell r="B51">
            <v>247004</v>
          </cell>
          <cell r="C51">
            <v>163921</v>
          </cell>
          <cell r="D51">
            <v>241338</v>
          </cell>
          <cell r="E51">
            <v>3420</v>
          </cell>
        </row>
        <row r="52">
          <cell r="A52" t="str">
            <v>SOLANO</v>
          </cell>
          <cell r="B52">
            <v>1616292</v>
          </cell>
          <cell r="C52">
            <v>617095</v>
          </cell>
          <cell r="D52">
            <v>171102</v>
          </cell>
          <cell r="E52">
            <v>33890</v>
          </cell>
        </row>
        <row r="53">
          <cell r="A53" t="str">
            <v>SONOMA</v>
          </cell>
          <cell r="B53">
            <v>1678005</v>
          </cell>
          <cell r="C53">
            <v>681697</v>
          </cell>
          <cell r="D53">
            <v>146416</v>
          </cell>
          <cell r="E53">
            <v>190671</v>
          </cell>
        </row>
        <row r="54">
          <cell r="A54" t="str">
            <v>STANISLAUS</v>
          </cell>
          <cell r="B54">
            <v>1999990</v>
          </cell>
          <cell r="C54">
            <v>739535</v>
          </cell>
          <cell r="D54">
            <v>151846</v>
          </cell>
          <cell r="E54">
            <v>36768</v>
          </cell>
        </row>
        <row r="55">
          <cell r="A55" t="str">
            <v>SUTTER/YUBA</v>
          </cell>
          <cell r="B55">
            <v>829633</v>
          </cell>
          <cell r="C55">
            <v>304790</v>
          </cell>
          <cell r="D55">
            <v>49400</v>
          </cell>
          <cell r="E55">
            <v>23338</v>
          </cell>
        </row>
        <row r="56">
          <cell r="A56" t="str">
            <v>TEHAMA</v>
          </cell>
          <cell r="B56">
            <v>300789</v>
          </cell>
          <cell r="C56">
            <v>210966</v>
          </cell>
          <cell r="D56">
            <v>263557</v>
          </cell>
          <cell r="E56">
            <v>62551</v>
          </cell>
        </row>
        <row r="57">
          <cell r="A57" t="str">
            <v>TRINITY</v>
          </cell>
          <cell r="B57">
            <v>316415</v>
          </cell>
          <cell r="C57">
            <v>107472</v>
          </cell>
          <cell r="D57" t="str">
            <v>$                                          -</v>
          </cell>
          <cell r="E57" t="str">
            <v>$                                          -</v>
          </cell>
        </row>
        <row r="58">
          <cell r="A58" t="str">
            <v>TULARE</v>
          </cell>
          <cell r="B58">
            <v>1541156</v>
          </cell>
          <cell r="C58">
            <v>563754</v>
          </cell>
          <cell r="D58">
            <v>88319</v>
          </cell>
          <cell r="E58">
            <v>31786</v>
          </cell>
        </row>
        <row r="59">
          <cell r="A59" t="str">
            <v>TUOLUMNE</v>
          </cell>
          <cell r="B59">
            <v>375275</v>
          </cell>
          <cell r="C59">
            <v>132319</v>
          </cell>
          <cell r="D59">
            <v>5134</v>
          </cell>
          <cell r="E59">
            <v>10548</v>
          </cell>
        </row>
        <row r="60">
          <cell r="A60" t="str">
            <v>VENTURA</v>
          </cell>
          <cell r="B60">
            <v>3378956</v>
          </cell>
          <cell r="C60">
            <v>1218122</v>
          </cell>
          <cell r="D60">
            <v>187260</v>
          </cell>
          <cell r="E60">
            <v>58150</v>
          </cell>
        </row>
        <row r="61">
          <cell r="A61" t="str">
            <v>YOLO</v>
          </cell>
          <cell r="B61">
            <v>737399</v>
          </cell>
          <cell r="C61">
            <v>279973</v>
          </cell>
          <cell r="D61">
            <v>78653</v>
          </cell>
          <cell r="E61">
            <v>17868</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amhsa.gov/grants/grants-management/notice-of-award/terms" TargetMode="External"/><Relationship Id="rId2" Type="http://schemas.openxmlformats.org/officeDocument/2006/relationships/hyperlink" Target="https://www.opm.gov/policy-data-oversight/pay-leave/salaries-wages/salary-tables/26Tables/exec/html/EX.aspx" TargetMode="External"/><Relationship Id="rId1" Type="http://schemas.openxmlformats.org/officeDocument/2006/relationships/hyperlink" Target="https://govt.westlaw.com/calregs/Document/I3EADC5334C6B11EC93A8000D3A7C4BC3"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hyperlink" Target="mailto:Melissa.Yamamoto@acgov.org" TargetMode="External"/><Relationship Id="rId1" Type="http://schemas.openxmlformats.org/officeDocument/2006/relationships/hyperlink" Target="mailto:Melissa.Wong@acgov.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3466-5326-B64F-A733-33758C06E46C}">
  <sheetPr>
    <tabColor theme="5" tint="0.39997558519241921"/>
  </sheetPr>
  <dimension ref="A1:R146"/>
  <sheetViews>
    <sheetView zoomScale="70" zoomScaleNormal="70" workbookViewId="0"/>
  </sheetViews>
  <sheetFormatPr defaultColWidth="11.42578125" defaultRowHeight="20.25" customHeight="1"/>
  <cols>
    <col min="1" max="1" width="4.140625" customWidth="1"/>
  </cols>
  <sheetData>
    <row r="1" spans="1:18" ht="20.25" customHeight="1">
      <c r="A1" s="1"/>
      <c r="B1" s="301" t="s">
        <v>0</v>
      </c>
      <c r="C1" s="301"/>
      <c r="D1" s="301"/>
      <c r="E1" s="301"/>
      <c r="F1" s="41"/>
      <c r="G1" s="41"/>
      <c r="H1" s="41"/>
      <c r="I1" s="41"/>
      <c r="J1" s="41"/>
      <c r="K1" s="41"/>
      <c r="L1" s="41"/>
      <c r="M1" s="41"/>
      <c r="N1" s="41"/>
      <c r="O1" s="357" t="s">
        <v>1</v>
      </c>
      <c r="P1" s="357"/>
      <c r="Q1" s="357"/>
      <c r="R1" s="357"/>
    </row>
    <row r="2" spans="1:18" ht="20.25" customHeight="1">
      <c r="A2" s="1"/>
      <c r="B2" s="325" t="s">
        <v>2</v>
      </c>
      <c r="C2" s="325"/>
      <c r="D2" s="325"/>
      <c r="E2" s="325"/>
      <c r="F2" s="325"/>
      <c r="G2" s="325"/>
      <c r="H2" s="325"/>
      <c r="I2" s="325"/>
      <c r="J2" s="41"/>
      <c r="K2" s="41"/>
      <c r="L2" s="41"/>
      <c r="M2" s="41"/>
      <c r="N2" s="41"/>
      <c r="O2" s="245"/>
      <c r="P2" s="245"/>
      <c r="Q2" s="245"/>
      <c r="R2" s="245" t="s">
        <v>3</v>
      </c>
    </row>
    <row r="3" spans="1:18" ht="20.25" customHeight="1" thickBot="1">
      <c r="A3" s="2"/>
      <c r="B3" s="42"/>
      <c r="C3" s="42"/>
      <c r="D3" s="42"/>
      <c r="E3" s="42"/>
      <c r="F3" s="42"/>
      <c r="G3" s="42"/>
      <c r="H3" s="42"/>
      <c r="I3" s="42"/>
      <c r="J3" s="42"/>
      <c r="K3" s="42"/>
      <c r="L3" s="42"/>
      <c r="M3" s="42"/>
      <c r="N3" s="42"/>
      <c r="O3" s="43"/>
      <c r="P3" s="43"/>
      <c r="Q3" s="43"/>
      <c r="R3" s="43"/>
    </row>
    <row r="4" spans="1:18" ht="20.25" customHeight="1">
      <c r="A4" s="2"/>
      <c r="B4" s="329" t="s">
        <v>4</v>
      </c>
      <c r="C4" s="330"/>
      <c r="D4" s="330"/>
      <c r="E4" s="330"/>
      <c r="F4" s="330"/>
      <c r="G4" s="330"/>
      <c r="H4" s="330"/>
      <c r="I4" s="330"/>
      <c r="J4" s="330"/>
      <c r="K4" s="330"/>
      <c r="L4" s="330"/>
      <c r="M4" s="330"/>
      <c r="N4" s="330"/>
      <c r="O4" s="330"/>
      <c r="P4" s="330"/>
      <c r="Q4" s="330"/>
      <c r="R4" s="331"/>
    </row>
    <row r="5" spans="1:18" ht="20.25" customHeight="1">
      <c r="A5" s="44"/>
      <c r="B5" s="315" t="s">
        <v>5</v>
      </c>
      <c r="C5" s="316"/>
      <c r="D5" s="316"/>
      <c r="E5" s="316"/>
      <c r="F5" s="316"/>
      <c r="G5" s="316"/>
      <c r="H5" s="316"/>
      <c r="I5" s="316"/>
      <c r="J5" s="316"/>
      <c r="K5" s="316"/>
      <c r="L5" s="316"/>
      <c r="M5" s="316"/>
      <c r="N5" s="316"/>
      <c r="O5" s="316"/>
      <c r="P5" s="316"/>
      <c r="Q5" s="316"/>
      <c r="R5" s="317"/>
    </row>
    <row r="6" spans="1:18" ht="20.25" customHeight="1">
      <c r="A6" s="44"/>
      <c r="B6" s="319" t="s">
        <v>6</v>
      </c>
      <c r="C6" s="320"/>
      <c r="D6" s="320"/>
      <c r="E6" s="320"/>
      <c r="F6" s="320"/>
      <c r="G6" s="320"/>
      <c r="H6" s="320"/>
      <c r="I6" s="320"/>
      <c r="J6" s="320"/>
      <c r="K6" s="320"/>
      <c r="L6" s="320"/>
      <c r="M6" s="320"/>
      <c r="N6" s="320"/>
      <c r="O6" s="320"/>
      <c r="P6" s="320"/>
      <c r="Q6" s="320"/>
      <c r="R6" s="321"/>
    </row>
    <row r="7" spans="1:18" ht="20.25" customHeight="1">
      <c r="A7" s="44"/>
      <c r="B7" s="319" t="s">
        <v>7</v>
      </c>
      <c r="C7" s="320"/>
      <c r="D7" s="320"/>
      <c r="E7" s="320"/>
      <c r="F7" s="320"/>
      <c r="G7" s="320"/>
      <c r="H7" s="320"/>
      <c r="I7" s="320"/>
      <c r="J7" s="320"/>
      <c r="K7" s="320"/>
      <c r="L7" s="320"/>
      <c r="M7" s="320"/>
      <c r="N7" s="320"/>
      <c r="O7" s="320"/>
      <c r="P7" s="320"/>
      <c r="Q7" s="320"/>
      <c r="R7" s="321"/>
    </row>
    <row r="8" spans="1:18" ht="20.25" customHeight="1">
      <c r="A8" s="44"/>
      <c r="B8" s="318" t="s">
        <v>8</v>
      </c>
      <c r="C8" s="316"/>
      <c r="D8" s="316"/>
      <c r="E8" s="316"/>
      <c r="F8" s="316"/>
      <c r="G8" s="316"/>
      <c r="H8" s="316"/>
      <c r="I8" s="316"/>
      <c r="J8" s="316"/>
      <c r="K8" s="316"/>
      <c r="L8" s="316"/>
      <c r="M8" s="316"/>
      <c r="N8" s="316"/>
      <c r="O8" s="316"/>
      <c r="P8" s="316"/>
      <c r="Q8" s="316"/>
      <c r="R8" s="317"/>
    </row>
    <row r="9" spans="1:18" ht="20.25" customHeight="1">
      <c r="A9" s="44"/>
      <c r="B9" s="45" t="s">
        <v>9</v>
      </c>
      <c r="C9" s="46"/>
      <c r="D9" s="46"/>
      <c r="E9" s="46"/>
      <c r="F9" s="46"/>
      <c r="G9" s="46"/>
      <c r="H9" s="46"/>
      <c r="I9" s="46"/>
      <c r="J9" s="46"/>
      <c r="K9" s="46"/>
      <c r="L9" s="46"/>
      <c r="M9" s="46"/>
      <c r="N9" s="46"/>
      <c r="O9" s="46"/>
      <c r="P9" s="46"/>
      <c r="Q9" s="46"/>
      <c r="R9" s="47"/>
    </row>
    <row r="10" spans="1:18" s="3" customFormat="1" ht="20.25" customHeight="1" thickBot="1">
      <c r="A10" s="44"/>
      <c r="B10" s="48" t="s">
        <v>10</v>
      </c>
      <c r="C10" s="49"/>
      <c r="D10" s="49"/>
      <c r="E10" s="49"/>
      <c r="F10" s="49"/>
      <c r="G10" s="49"/>
      <c r="H10" s="49"/>
      <c r="I10" s="49"/>
      <c r="J10" s="49"/>
      <c r="K10" s="49"/>
      <c r="L10" s="49"/>
      <c r="M10" s="49"/>
      <c r="N10" s="49"/>
      <c r="O10" s="49"/>
      <c r="P10" s="49"/>
      <c r="Q10" s="49"/>
      <c r="R10" s="50"/>
    </row>
    <row r="11" spans="1:18" s="3" customFormat="1" ht="20.25" customHeight="1">
      <c r="A11" s="44"/>
      <c r="B11" s="46"/>
      <c r="C11" s="46"/>
      <c r="D11" s="46"/>
      <c r="E11" s="46"/>
      <c r="F11" s="46"/>
      <c r="G11" s="46"/>
      <c r="H11" s="46"/>
      <c r="I11" s="46"/>
      <c r="J11" s="46"/>
      <c r="K11" s="46"/>
      <c r="L11" s="46"/>
      <c r="M11" s="46"/>
      <c r="N11" s="46"/>
      <c r="O11" s="46"/>
      <c r="P11" s="46"/>
      <c r="Q11" s="46"/>
      <c r="R11" s="46"/>
    </row>
    <row r="12" spans="1:18" s="3" customFormat="1" ht="20.25" customHeight="1" thickBot="1">
      <c r="A12" s="44"/>
      <c r="B12" s="338" t="s">
        <v>11</v>
      </c>
      <c r="C12" s="339"/>
      <c r="D12" s="339"/>
      <c r="E12" s="339"/>
      <c r="F12" s="339"/>
      <c r="G12" s="339"/>
      <c r="H12" s="339"/>
      <c r="I12" s="339"/>
      <c r="J12" s="339"/>
      <c r="K12" s="339"/>
      <c r="L12" s="339"/>
      <c r="M12" s="339"/>
      <c r="N12" s="339"/>
      <c r="O12" s="339"/>
      <c r="P12" s="339"/>
      <c r="Q12" s="339"/>
      <c r="R12" s="340"/>
    </row>
    <row r="13" spans="1:18" ht="20.25" customHeight="1">
      <c r="A13" s="2"/>
      <c r="B13" s="341" t="s">
        <v>12</v>
      </c>
      <c r="C13" s="342"/>
      <c r="D13" s="342"/>
      <c r="E13" s="342"/>
      <c r="F13" s="342"/>
      <c r="G13" s="342"/>
      <c r="H13" s="342"/>
      <c r="I13" s="342"/>
      <c r="J13" s="342"/>
      <c r="K13" s="342"/>
      <c r="L13" s="342"/>
      <c r="M13" s="342"/>
      <c r="N13" s="342"/>
      <c r="O13" s="342"/>
      <c r="P13" s="342"/>
      <c r="Q13" s="342"/>
      <c r="R13" s="343"/>
    </row>
    <row r="14" spans="1:18" ht="20.25" customHeight="1">
      <c r="A14" s="2"/>
      <c r="B14" s="322" t="s">
        <v>13</v>
      </c>
      <c r="C14" s="323"/>
      <c r="D14" s="323"/>
      <c r="E14" s="323"/>
      <c r="F14" s="323"/>
      <c r="G14" s="323"/>
      <c r="H14" s="323"/>
      <c r="I14" s="323"/>
      <c r="J14" s="323"/>
      <c r="K14" s="323"/>
      <c r="L14" s="323"/>
      <c r="M14" s="323"/>
      <c r="N14" s="323"/>
      <c r="O14" s="323"/>
      <c r="P14" s="323"/>
      <c r="Q14" s="323"/>
      <c r="R14" s="324"/>
    </row>
    <row r="15" spans="1:18" ht="20.25" customHeight="1" thickBot="1">
      <c r="A15" s="2"/>
      <c r="B15" s="344" t="s">
        <v>14</v>
      </c>
      <c r="C15" s="345"/>
      <c r="D15" s="345"/>
      <c r="E15" s="345"/>
      <c r="F15" s="345"/>
      <c r="G15" s="345"/>
      <c r="H15" s="345"/>
      <c r="I15" s="345"/>
      <c r="J15" s="345"/>
      <c r="K15" s="345"/>
      <c r="L15" s="345"/>
      <c r="M15" s="345"/>
      <c r="N15" s="345"/>
      <c r="O15" s="345"/>
      <c r="P15" s="345"/>
      <c r="Q15" s="345"/>
      <c r="R15" s="346"/>
    </row>
    <row r="16" spans="1:18" ht="20.25" customHeight="1" thickBot="1">
      <c r="A16" s="2"/>
      <c r="B16" s="51"/>
      <c r="C16" s="51"/>
      <c r="D16" s="51"/>
      <c r="E16" s="51"/>
      <c r="F16" s="51"/>
      <c r="G16" s="51"/>
      <c r="H16" s="51"/>
      <c r="I16" s="51"/>
      <c r="J16" s="51"/>
      <c r="K16" s="51"/>
      <c r="L16" s="51"/>
      <c r="M16" s="51"/>
      <c r="N16" s="51"/>
      <c r="O16" s="6"/>
      <c r="P16" s="6"/>
      <c r="Q16" s="6"/>
      <c r="R16" s="6"/>
    </row>
    <row r="17" spans="1:18" ht="20.25" customHeight="1" thickBot="1">
      <c r="A17" s="2"/>
      <c r="B17" s="329" t="s">
        <v>15</v>
      </c>
      <c r="C17" s="330"/>
      <c r="D17" s="330"/>
      <c r="E17" s="330"/>
      <c r="F17" s="330"/>
      <c r="G17" s="330"/>
      <c r="H17" s="330"/>
      <c r="I17" s="330"/>
      <c r="J17" s="330"/>
      <c r="K17" s="330"/>
      <c r="L17" s="330"/>
      <c r="M17" s="330"/>
      <c r="N17" s="330"/>
      <c r="O17" s="330"/>
      <c r="P17" s="330"/>
      <c r="Q17" s="330"/>
      <c r="R17" s="331"/>
    </row>
    <row r="18" spans="1:18" ht="20.25" customHeight="1">
      <c r="A18" s="2"/>
      <c r="B18" s="332" t="s">
        <v>16</v>
      </c>
      <c r="C18" s="333"/>
      <c r="D18" s="333"/>
      <c r="E18" s="333"/>
      <c r="F18" s="333"/>
      <c r="G18" s="333"/>
      <c r="H18" s="333"/>
      <c r="I18" s="333"/>
      <c r="J18" s="333"/>
      <c r="K18" s="333"/>
      <c r="L18" s="333"/>
      <c r="M18" s="333"/>
      <c r="N18" s="333"/>
      <c r="O18" s="333"/>
      <c r="P18" s="333"/>
      <c r="Q18" s="333"/>
      <c r="R18" s="334"/>
    </row>
    <row r="19" spans="1:18" ht="20.25" customHeight="1">
      <c r="A19" s="2"/>
      <c r="B19" s="322" t="s">
        <v>17</v>
      </c>
      <c r="C19" s="323"/>
      <c r="D19" s="323"/>
      <c r="E19" s="323"/>
      <c r="F19" s="323"/>
      <c r="G19" s="323"/>
      <c r="H19" s="323"/>
      <c r="I19" s="323"/>
      <c r="J19" s="323"/>
      <c r="K19" s="323"/>
      <c r="L19" s="323"/>
      <c r="M19" s="323"/>
      <c r="N19" s="323"/>
      <c r="O19" s="323"/>
      <c r="P19" s="323"/>
      <c r="Q19" s="323"/>
      <c r="R19" s="324"/>
    </row>
    <row r="20" spans="1:18" ht="20.25" customHeight="1">
      <c r="A20" s="2"/>
      <c r="B20" s="322" t="s">
        <v>18</v>
      </c>
      <c r="C20" s="323"/>
      <c r="D20" s="323"/>
      <c r="E20" s="323"/>
      <c r="F20" s="323"/>
      <c r="G20" s="323"/>
      <c r="H20" s="323"/>
      <c r="I20" s="323"/>
      <c r="J20" s="323"/>
      <c r="K20" s="323"/>
      <c r="L20" s="323"/>
      <c r="M20" s="323"/>
      <c r="N20" s="323"/>
      <c r="O20" s="323"/>
      <c r="P20" s="323"/>
      <c r="Q20" s="323"/>
      <c r="R20" s="324"/>
    </row>
    <row r="21" spans="1:18" ht="20.25" customHeight="1">
      <c r="A21" s="2"/>
      <c r="B21" s="281"/>
      <c r="C21" s="282"/>
      <c r="D21" s="282"/>
      <c r="E21" s="282"/>
      <c r="F21" s="282"/>
      <c r="G21" s="282"/>
      <c r="H21" s="282"/>
      <c r="I21" s="282"/>
      <c r="J21" s="282"/>
      <c r="K21" s="282"/>
      <c r="L21" s="282"/>
      <c r="M21" s="282"/>
      <c r="N21" s="282"/>
      <c r="O21" s="52"/>
      <c r="P21" s="52"/>
      <c r="Q21" s="52"/>
      <c r="R21" s="53"/>
    </row>
    <row r="22" spans="1:18" ht="20.25" customHeight="1">
      <c r="A22" s="2"/>
      <c r="B22" s="335" t="s">
        <v>19</v>
      </c>
      <c r="C22" s="336"/>
      <c r="D22" s="336"/>
      <c r="E22" s="336"/>
      <c r="F22" s="336"/>
      <c r="G22" s="336"/>
      <c r="H22" s="336"/>
      <c r="I22" s="336"/>
      <c r="J22" s="336"/>
      <c r="K22" s="336"/>
      <c r="L22" s="336"/>
      <c r="M22" s="336"/>
      <c r="N22" s="336"/>
      <c r="O22" s="336"/>
      <c r="P22" s="336"/>
      <c r="Q22" s="336"/>
      <c r="R22" s="337"/>
    </row>
    <row r="23" spans="1:18" ht="20.25" customHeight="1">
      <c r="A23" s="2"/>
      <c r="B23" s="281"/>
      <c r="C23" s="282"/>
      <c r="D23" s="282"/>
      <c r="E23" s="282"/>
      <c r="F23" s="282"/>
      <c r="G23" s="282"/>
      <c r="H23" s="282"/>
      <c r="I23" s="282"/>
      <c r="J23" s="282"/>
      <c r="K23" s="282"/>
      <c r="L23" s="282"/>
      <c r="M23" s="282"/>
      <c r="N23" s="282"/>
      <c r="O23" s="52"/>
      <c r="P23" s="52"/>
      <c r="Q23" s="52"/>
      <c r="R23" s="53"/>
    </row>
    <row r="24" spans="1:18" ht="20.25" customHeight="1">
      <c r="A24" s="2"/>
      <c r="B24" s="54" t="s">
        <v>20</v>
      </c>
      <c r="C24" s="55"/>
      <c r="D24" s="55"/>
      <c r="E24" s="55"/>
      <c r="F24" s="55"/>
      <c r="G24" s="55"/>
      <c r="H24" s="55"/>
      <c r="I24" s="55"/>
      <c r="J24" s="282"/>
      <c r="K24" s="282"/>
      <c r="L24" s="282"/>
      <c r="M24" s="282"/>
      <c r="N24" s="282"/>
      <c r="O24" s="52"/>
      <c r="P24" s="52"/>
      <c r="Q24" s="52"/>
      <c r="R24" s="53"/>
    </row>
    <row r="25" spans="1:18" ht="20.25" customHeight="1">
      <c r="A25" s="2"/>
      <c r="B25" s="281"/>
      <c r="C25" s="282"/>
      <c r="D25" s="282"/>
      <c r="E25" s="282"/>
      <c r="F25" s="282"/>
      <c r="G25" s="282"/>
      <c r="H25" s="282"/>
      <c r="I25" s="282"/>
      <c r="J25" s="282"/>
      <c r="K25" s="282"/>
      <c r="L25" s="282"/>
      <c r="M25" s="282"/>
      <c r="N25" s="282"/>
      <c r="O25" s="52"/>
      <c r="P25" s="52"/>
      <c r="Q25" s="52"/>
      <c r="R25" s="53"/>
    </row>
    <row r="26" spans="1:18" ht="20.25" customHeight="1">
      <c r="A26" s="2"/>
      <c r="B26" s="56" t="s">
        <v>21</v>
      </c>
      <c r="C26" s="57"/>
      <c r="D26" s="57"/>
      <c r="E26" s="57"/>
      <c r="F26" s="57"/>
      <c r="G26" s="282"/>
      <c r="H26" s="282"/>
      <c r="I26" s="282"/>
      <c r="J26" s="282"/>
      <c r="K26" s="282"/>
      <c r="L26" s="282"/>
      <c r="M26" s="282"/>
      <c r="N26" s="282"/>
      <c r="O26" s="52"/>
      <c r="P26" s="52"/>
      <c r="Q26" s="52"/>
      <c r="R26" s="53"/>
    </row>
    <row r="27" spans="1:18" ht="20.25" customHeight="1">
      <c r="A27" s="2"/>
      <c r="B27" s="281"/>
      <c r="C27" s="282"/>
      <c r="D27" s="282"/>
      <c r="E27" s="282"/>
      <c r="F27" s="282"/>
      <c r="G27" s="282"/>
      <c r="H27" s="282"/>
      <c r="I27" s="282"/>
      <c r="J27" s="282"/>
      <c r="K27" s="282"/>
      <c r="L27" s="282"/>
      <c r="M27" s="282"/>
      <c r="N27" s="282"/>
      <c r="O27" s="52"/>
      <c r="P27" s="52"/>
      <c r="Q27" s="52"/>
      <c r="R27" s="53"/>
    </row>
    <row r="28" spans="1:18" ht="20.25" customHeight="1">
      <c r="A28" s="2"/>
      <c r="B28" s="54" t="s">
        <v>22</v>
      </c>
      <c r="C28" s="55"/>
      <c r="D28" s="55"/>
      <c r="E28" s="55"/>
      <c r="F28" s="55"/>
      <c r="G28" s="55"/>
      <c r="H28" s="282"/>
      <c r="I28" s="282"/>
      <c r="J28" s="282"/>
      <c r="K28" s="282"/>
      <c r="L28" s="282"/>
      <c r="M28" s="282"/>
      <c r="N28" s="282"/>
      <c r="O28" s="52"/>
      <c r="P28" s="52"/>
      <c r="Q28" s="52"/>
      <c r="R28" s="53"/>
    </row>
    <row r="29" spans="1:18" ht="20.25" customHeight="1">
      <c r="A29" s="2"/>
      <c r="B29" s="54"/>
      <c r="C29" s="55"/>
      <c r="D29" s="55"/>
      <c r="E29" s="55"/>
      <c r="F29" s="55"/>
      <c r="G29" s="55"/>
      <c r="H29" s="282"/>
      <c r="I29" s="282"/>
      <c r="J29" s="282"/>
      <c r="K29" s="282"/>
      <c r="L29" s="282"/>
      <c r="M29" s="282"/>
      <c r="N29" s="282"/>
      <c r="O29" s="52"/>
      <c r="P29" s="52"/>
      <c r="Q29" s="52"/>
      <c r="R29" s="53"/>
    </row>
    <row r="30" spans="1:18" ht="20.25" customHeight="1">
      <c r="A30" s="2"/>
      <c r="B30" s="54" t="s">
        <v>23</v>
      </c>
      <c r="C30" s="55"/>
      <c r="D30" s="55"/>
      <c r="E30" s="55"/>
      <c r="F30" s="55"/>
      <c r="G30" s="55"/>
      <c r="H30" s="282"/>
      <c r="I30" s="282"/>
      <c r="J30" s="282"/>
      <c r="K30" s="282"/>
      <c r="L30" s="282"/>
      <c r="M30" s="282"/>
      <c r="N30" s="282"/>
      <c r="O30" s="52"/>
      <c r="P30" s="52"/>
      <c r="Q30" s="52"/>
      <c r="R30" s="53"/>
    </row>
    <row r="31" spans="1:18" ht="20.25" customHeight="1">
      <c r="A31" s="2"/>
      <c r="B31" s="54"/>
      <c r="C31" s="55"/>
      <c r="D31" s="55"/>
      <c r="E31" s="55"/>
      <c r="F31" s="55"/>
      <c r="G31" s="55"/>
      <c r="H31" s="282"/>
      <c r="I31" s="282"/>
      <c r="J31" s="282"/>
      <c r="K31" s="282"/>
      <c r="L31" s="282"/>
      <c r="M31" s="282"/>
      <c r="N31" s="282"/>
      <c r="O31" s="52"/>
      <c r="P31" s="52"/>
      <c r="Q31" s="52"/>
      <c r="R31" s="53"/>
    </row>
    <row r="32" spans="1:18" ht="20.25" customHeight="1">
      <c r="A32" s="2"/>
      <c r="B32" s="54" t="s">
        <v>24</v>
      </c>
      <c r="C32" s="55"/>
      <c r="D32" s="55"/>
      <c r="E32" s="55"/>
      <c r="F32" s="55"/>
      <c r="G32" s="55"/>
      <c r="H32" s="282"/>
      <c r="I32" s="282"/>
      <c r="J32" s="282"/>
      <c r="K32" s="282"/>
      <c r="L32" s="282"/>
      <c r="M32" s="282"/>
      <c r="N32" s="282"/>
      <c r="O32" s="52"/>
      <c r="P32" s="52"/>
      <c r="Q32" s="52"/>
      <c r="R32" s="53"/>
    </row>
    <row r="33" spans="1:18" ht="20.25" customHeight="1">
      <c r="A33" s="2"/>
      <c r="B33" s="281"/>
      <c r="C33" s="282"/>
      <c r="D33" s="282"/>
      <c r="E33" s="282"/>
      <c r="F33" s="282"/>
      <c r="G33" s="282"/>
      <c r="H33" s="282"/>
      <c r="I33" s="282"/>
      <c r="J33" s="282"/>
      <c r="K33" s="282"/>
      <c r="L33" s="282"/>
      <c r="M33" s="282"/>
      <c r="N33" s="282"/>
      <c r="O33" s="52"/>
      <c r="P33" s="52"/>
      <c r="Q33" s="52"/>
      <c r="R33" s="53"/>
    </row>
    <row r="34" spans="1:18" ht="20.25" customHeight="1">
      <c r="A34" s="2"/>
      <c r="B34" s="326" t="s">
        <v>25</v>
      </c>
      <c r="C34" s="327"/>
      <c r="D34" s="327"/>
      <c r="E34" s="327"/>
      <c r="F34" s="327"/>
      <c r="G34" s="327"/>
      <c r="H34" s="327"/>
      <c r="I34" s="327"/>
      <c r="J34" s="327"/>
      <c r="K34" s="327"/>
      <c r="L34" s="327"/>
      <c r="M34" s="327"/>
      <c r="N34" s="327"/>
      <c r="O34" s="327"/>
      <c r="P34" s="327"/>
      <c r="Q34" s="327"/>
      <c r="R34" s="328"/>
    </row>
    <row r="35" spans="1:18" ht="20.25" customHeight="1">
      <c r="A35" s="2"/>
      <c r="B35" s="322" t="s">
        <v>26</v>
      </c>
      <c r="C35" s="323"/>
      <c r="D35" s="323"/>
      <c r="E35" s="323"/>
      <c r="F35" s="323"/>
      <c r="G35" s="323"/>
      <c r="H35" s="323"/>
      <c r="I35" s="323"/>
      <c r="J35" s="323"/>
      <c r="K35" s="323"/>
      <c r="L35" s="323"/>
      <c r="M35" s="323"/>
      <c r="N35" s="323"/>
      <c r="O35" s="323"/>
      <c r="P35" s="323"/>
      <c r="Q35" s="323"/>
      <c r="R35" s="324"/>
    </row>
    <row r="36" spans="1:18" ht="20.25" customHeight="1">
      <c r="A36" s="2"/>
      <c r="B36" s="283"/>
      <c r="C36" s="58" t="s">
        <v>27</v>
      </c>
      <c r="D36" s="58"/>
      <c r="E36" s="280"/>
      <c r="F36" s="280"/>
      <c r="G36" s="280"/>
      <c r="H36" s="280"/>
      <c r="I36" s="280"/>
      <c r="J36" s="280"/>
      <c r="K36" s="280"/>
      <c r="L36" s="280"/>
      <c r="M36" s="280"/>
      <c r="N36" s="280"/>
      <c r="O36" s="280"/>
      <c r="P36" s="280"/>
      <c r="Q36" s="280"/>
      <c r="R36" s="284"/>
    </row>
    <row r="37" spans="1:18" ht="20.25" customHeight="1">
      <c r="A37" s="2"/>
      <c r="B37" s="283"/>
      <c r="C37" s="58" t="s">
        <v>28</v>
      </c>
      <c r="D37" s="58"/>
      <c r="E37" s="280"/>
      <c r="F37" s="280"/>
      <c r="G37" s="280"/>
      <c r="H37" s="280"/>
      <c r="I37" s="280"/>
      <c r="J37" s="280"/>
      <c r="K37" s="280"/>
      <c r="L37" s="280"/>
      <c r="M37" s="280"/>
      <c r="N37" s="280"/>
      <c r="O37" s="280"/>
      <c r="P37" s="280"/>
      <c r="Q37" s="280"/>
      <c r="R37" s="284"/>
    </row>
    <row r="38" spans="1:18" ht="20.25" customHeight="1">
      <c r="A38" s="2"/>
      <c r="B38" s="283"/>
      <c r="C38" s="58" t="s">
        <v>29</v>
      </c>
      <c r="D38" s="58"/>
      <c r="E38" s="280"/>
      <c r="F38" s="280"/>
      <c r="G38" s="280"/>
      <c r="H38" s="280"/>
      <c r="I38" s="280"/>
      <c r="J38" s="280"/>
      <c r="K38" s="280"/>
      <c r="L38" s="280"/>
      <c r="M38" s="280"/>
      <c r="N38" s="280"/>
      <c r="O38" s="280"/>
      <c r="P38" s="280"/>
      <c r="Q38" s="280"/>
      <c r="R38" s="284"/>
    </row>
    <row r="39" spans="1:18" ht="20.25" customHeight="1">
      <c r="A39" s="2"/>
      <c r="B39" s="283"/>
      <c r="C39" s="58" t="s">
        <v>30</v>
      </c>
      <c r="D39" s="58"/>
      <c r="E39" s="280"/>
      <c r="F39" s="280"/>
      <c r="G39" s="280"/>
      <c r="H39" s="280"/>
      <c r="I39" s="280"/>
      <c r="J39" s="280"/>
      <c r="K39" s="280"/>
      <c r="L39" s="280"/>
      <c r="M39" s="280"/>
      <c r="N39" s="280"/>
      <c r="O39" s="280"/>
      <c r="P39" s="280"/>
      <c r="Q39" s="280"/>
      <c r="R39" s="284"/>
    </row>
    <row r="40" spans="1:18" ht="20.25" customHeight="1">
      <c r="A40" s="2"/>
      <c r="B40" s="281"/>
      <c r="C40" s="58" t="s">
        <v>31</v>
      </c>
      <c r="D40" s="59"/>
      <c r="E40" s="282"/>
      <c r="F40" s="282"/>
      <c r="G40" s="282"/>
      <c r="H40" s="282"/>
      <c r="I40" s="282"/>
      <c r="J40" s="282"/>
      <c r="K40" s="282"/>
      <c r="L40" s="282"/>
      <c r="M40" s="282"/>
      <c r="N40" s="282"/>
      <c r="O40" s="52"/>
      <c r="P40" s="52"/>
      <c r="Q40" s="52"/>
      <c r="R40" s="53"/>
    </row>
    <row r="41" spans="1:18" ht="20.25" customHeight="1">
      <c r="A41" s="2"/>
      <c r="B41" s="281"/>
      <c r="C41" s="58" t="s">
        <v>32</v>
      </c>
      <c r="D41" s="59"/>
      <c r="E41" s="282"/>
      <c r="F41" s="282"/>
      <c r="G41" s="282"/>
      <c r="H41" s="282"/>
      <c r="I41" s="282"/>
      <c r="J41" s="282"/>
      <c r="K41" s="282"/>
      <c r="L41" s="282"/>
      <c r="M41" s="282"/>
      <c r="N41" s="282"/>
      <c r="O41" s="52"/>
      <c r="P41" s="52"/>
      <c r="Q41" s="52"/>
      <c r="R41" s="53"/>
    </row>
    <row r="42" spans="1:18" ht="20.25" customHeight="1">
      <c r="A42" s="2"/>
      <c r="B42" s="322" t="s">
        <v>33</v>
      </c>
      <c r="C42" s="323"/>
      <c r="D42" s="323"/>
      <c r="E42" s="323"/>
      <c r="F42" s="323"/>
      <c r="G42" s="323"/>
      <c r="H42" s="323"/>
      <c r="I42" s="323"/>
      <c r="J42" s="323"/>
      <c r="K42" s="323"/>
      <c r="L42" s="323"/>
      <c r="M42" s="323"/>
      <c r="N42" s="323"/>
      <c r="O42" s="323"/>
      <c r="P42" s="323"/>
      <c r="Q42" s="323"/>
      <c r="R42" s="53"/>
    </row>
    <row r="43" spans="1:18" ht="20.25" customHeight="1">
      <c r="A43" s="2"/>
      <c r="B43" s="60"/>
      <c r="C43" s="61"/>
      <c r="D43" s="61"/>
      <c r="E43" s="61"/>
      <c r="F43" s="61"/>
      <c r="G43" s="61"/>
      <c r="H43" s="61"/>
      <c r="I43" s="61"/>
      <c r="J43" s="61"/>
      <c r="K43" s="61"/>
      <c r="L43" s="61"/>
      <c r="M43" s="61"/>
      <c r="N43" s="61"/>
      <c r="O43" s="61"/>
      <c r="P43" s="61"/>
      <c r="Q43" s="61"/>
      <c r="R43" s="53"/>
    </row>
    <row r="44" spans="1:18" ht="20.25" customHeight="1">
      <c r="A44" s="2"/>
      <c r="B44" s="54" t="s">
        <v>34</v>
      </c>
      <c r="C44" s="55"/>
      <c r="D44" s="55"/>
      <c r="E44" s="55"/>
      <c r="F44" s="55"/>
      <c r="G44" s="55"/>
      <c r="H44" s="55"/>
      <c r="I44" s="55"/>
      <c r="J44" s="62"/>
      <c r="K44" s="62"/>
      <c r="L44" s="282"/>
      <c r="M44" s="282"/>
      <c r="N44" s="282"/>
      <c r="O44" s="52"/>
      <c r="P44" s="52"/>
      <c r="Q44" s="52"/>
      <c r="R44" s="53"/>
    </row>
    <row r="45" spans="1:18" ht="20.25" customHeight="1">
      <c r="A45" s="2"/>
      <c r="B45" s="281"/>
      <c r="C45" s="323" t="s">
        <v>35</v>
      </c>
      <c r="D45" s="323"/>
      <c r="E45" s="323"/>
      <c r="F45" s="323"/>
      <c r="G45" s="323"/>
      <c r="H45" s="323"/>
      <c r="I45" s="323"/>
      <c r="J45" s="323"/>
      <c r="K45" s="323"/>
      <c r="L45" s="323"/>
      <c r="M45" s="323"/>
      <c r="N45" s="323"/>
      <c r="O45" s="323"/>
      <c r="P45" s="323"/>
      <c r="Q45" s="323"/>
      <c r="R45" s="53"/>
    </row>
    <row r="46" spans="1:18" ht="20.25" customHeight="1">
      <c r="A46" s="2"/>
      <c r="B46" s="281"/>
      <c r="C46" s="323" t="s">
        <v>36</v>
      </c>
      <c r="D46" s="323"/>
      <c r="E46" s="323"/>
      <c r="F46" s="323"/>
      <c r="G46" s="323"/>
      <c r="H46" s="323"/>
      <c r="I46" s="323"/>
      <c r="J46" s="323"/>
      <c r="K46" s="323"/>
      <c r="L46" s="323"/>
      <c r="M46" s="323"/>
      <c r="N46" s="323"/>
      <c r="O46" s="323"/>
      <c r="P46" s="323"/>
      <c r="Q46" s="323"/>
      <c r="R46" s="53"/>
    </row>
    <row r="47" spans="1:18" ht="20.25" customHeight="1">
      <c r="A47" s="2"/>
      <c r="B47" s="281"/>
      <c r="C47" s="323" t="s">
        <v>37</v>
      </c>
      <c r="D47" s="323"/>
      <c r="E47" s="323"/>
      <c r="F47" s="323"/>
      <c r="G47" s="323"/>
      <c r="H47" s="323"/>
      <c r="I47" s="323"/>
      <c r="J47" s="323"/>
      <c r="K47" s="323"/>
      <c r="L47" s="323"/>
      <c r="M47" s="323"/>
      <c r="N47" s="323"/>
      <c r="O47" s="323"/>
      <c r="P47" s="323"/>
      <c r="Q47" s="323"/>
      <c r="R47" s="53"/>
    </row>
    <row r="48" spans="1:18" ht="20.25" customHeight="1">
      <c r="A48" s="2"/>
      <c r="B48" s="281"/>
      <c r="C48" s="323" t="s">
        <v>38</v>
      </c>
      <c r="D48" s="323"/>
      <c r="E48" s="323"/>
      <c r="F48" s="323"/>
      <c r="G48" s="323"/>
      <c r="H48" s="323"/>
      <c r="I48" s="323"/>
      <c r="J48" s="323"/>
      <c r="K48" s="323"/>
      <c r="L48" s="323"/>
      <c r="M48" s="323"/>
      <c r="N48" s="323"/>
      <c r="O48" s="323"/>
      <c r="P48" s="323"/>
      <c r="Q48" s="323"/>
      <c r="R48" s="53"/>
    </row>
    <row r="49" spans="1:18" ht="20.25" customHeight="1">
      <c r="A49" s="2"/>
      <c r="B49" s="281"/>
      <c r="C49" s="323" t="s">
        <v>39</v>
      </c>
      <c r="D49" s="323"/>
      <c r="E49" s="323"/>
      <c r="F49" s="323"/>
      <c r="G49" s="323"/>
      <c r="H49" s="323"/>
      <c r="I49" s="323"/>
      <c r="J49" s="323"/>
      <c r="K49" s="323"/>
      <c r="L49" s="323"/>
      <c r="M49" s="323"/>
      <c r="N49" s="323"/>
      <c r="O49" s="323"/>
      <c r="P49" s="323"/>
      <c r="Q49" s="323"/>
      <c r="R49" s="53"/>
    </row>
    <row r="50" spans="1:18" ht="20.25" customHeight="1" thickBot="1">
      <c r="A50" s="2"/>
      <c r="B50" s="63"/>
      <c r="C50" s="345" t="s">
        <v>40</v>
      </c>
      <c r="D50" s="345"/>
      <c r="E50" s="345"/>
      <c r="F50" s="345"/>
      <c r="G50" s="345"/>
      <c r="H50" s="345"/>
      <c r="I50" s="345"/>
      <c r="J50" s="345"/>
      <c r="K50" s="345"/>
      <c r="L50" s="345"/>
      <c r="M50" s="345"/>
      <c r="N50" s="345"/>
      <c r="O50" s="345"/>
      <c r="P50" s="345"/>
      <c r="Q50" s="345"/>
      <c r="R50" s="64"/>
    </row>
    <row r="51" spans="1:18" ht="20.25" customHeight="1" thickBot="1">
      <c r="A51" s="2"/>
      <c r="B51" s="65"/>
      <c r="C51" s="66"/>
      <c r="D51" s="67"/>
      <c r="E51" s="68"/>
      <c r="F51" s="68"/>
      <c r="G51" s="68"/>
      <c r="H51" s="68"/>
      <c r="I51" s="44"/>
      <c r="J51" s="44"/>
      <c r="K51" s="44"/>
      <c r="L51" s="44"/>
      <c r="M51" s="44"/>
      <c r="N51" s="67"/>
      <c r="O51" s="68"/>
      <c r="P51" s="68"/>
      <c r="Q51" s="68"/>
      <c r="R51" s="69"/>
    </row>
    <row r="52" spans="1:18" ht="20.25" customHeight="1" thickBot="1">
      <c r="A52" s="2"/>
      <c r="B52" s="309" t="s">
        <v>41</v>
      </c>
      <c r="C52" s="383"/>
      <c r="D52" s="383"/>
      <c r="E52" s="383"/>
      <c r="F52" s="383"/>
      <c r="G52" s="383"/>
      <c r="H52" s="383"/>
      <c r="I52" s="383"/>
      <c r="J52" s="383"/>
      <c r="K52" s="383"/>
      <c r="L52" s="383"/>
      <c r="M52" s="383"/>
      <c r="N52" s="383"/>
      <c r="O52" s="383"/>
      <c r="P52" s="383"/>
      <c r="Q52" s="383"/>
      <c r="R52" s="384"/>
    </row>
    <row r="53" spans="1:18" ht="20.25" customHeight="1">
      <c r="A53" s="2"/>
      <c r="B53" s="393" t="s">
        <v>42</v>
      </c>
      <c r="C53" s="394"/>
      <c r="D53" s="394"/>
      <c r="E53" s="394"/>
      <c r="F53" s="394"/>
      <c r="G53" s="394"/>
      <c r="H53" s="394"/>
      <c r="I53" s="394"/>
      <c r="J53" s="394"/>
      <c r="K53" s="394"/>
      <c r="L53" s="394"/>
      <c r="M53" s="394"/>
      <c r="N53" s="394"/>
      <c r="O53" s="394"/>
      <c r="P53" s="394"/>
      <c r="Q53" s="394"/>
      <c r="R53" s="395"/>
    </row>
    <row r="54" spans="1:18" ht="20.25" customHeight="1" thickBot="1">
      <c r="A54" s="2"/>
      <c r="B54" s="390" t="s">
        <v>43</v>
      </c>
      <c r="C54" s="391"/>
      <c r="D54" s="391"/>
      <c r="E54" s="391"/>
      <c r="F54" s="391"/>
      <c r="G54" s="391"/>
      <c r="H54" s="391"/>
      <c r="I54" s="391"/>
      <c r="J54" s="391"/>
      <c r="K54" s="391"/>
      <c r="L54" s="391"/>
      <c r="M54" s="391"/>
      <c r="N54" s="391"/>
      <c r="O54" s="391"/>
      <c r="P54" s="391"/>
      <c r="Q54" s="391"/>
      <c r="R54" s="392"/>
    </row>
    <row r="55" spans="1:18" ht="20.25" customHeight="1">
      <c r="A55" s="2"/>
      <c r="B55" s="385" t="s">
        <v>44</v>
      </c>
      <c r="C55" s="386"/>
      <c r="D55" s="386"/>
      <c r="E55" s="70"/>
      <c r="F55" s="70"/>
      <c r="G55" s="70"/>
      <c r="H55" s="70"/>
      <c r="I55" s="70"/>
      <c r="J55" s="70"/>
      <c r="K55" s="70"/>
      <c r="L55" s="70"/>
      <c r="M55" s="70"/>
      <c r="N55" s="70"/>
      <c r="O55" s="70"/>
      <c r="P55" s="70"/>
      <c r="Q55" s="70"/>
      <c r="R55" s="71"/>
    </row>
    <row r="56" spans="1:18" ht="20.25" customHeight="1">
      <c r="A56" s="2"/>
      <c r="B56" s="387" t="s">
        <v>45</v>
      </c>
      <c r="C56" s="388"/>
      <c r="D56" s="388"/>
      <c r="E56" s="388"/>
      <c r="F56" s="388"/>
      <c r="G56" s="388"/>
      <c r="H56" s="388"/>
      <c r="I56" s="388"/>
      <c r="J56" s="388"/>
      <c r="K56" s="388"/>
      <c r="L56" s="388"/>
      <c r="M56" s="388"/>
      <c r="N56" s="388"/>
      <c r="O56" s="388"/>
      <c r="P56" s="388"/>
      <c r="Q56" s="388"/>
      <c r="R56" s="389"/>
    </row>
    <row r="57" spans="1:18" ht="20.25" customHeight="1">
      <c r="A57" s="2"/>
      <c r="B57" s="387" t="s">
        <v>46</v>
      </c>
      <c r="C57" s="388"/>
      <c r="D57" s="388"/>
      <c r="E57" s="388"/>
      <c r="F57" s="388"/>
      <c r="G57" s="388"/>
      <c r="H57" s="388"/>
      <c r="I57" s="388"/>
      <c r="J57" s="388"/>
      <c r="K57" s="388"/>
      <c r="L57" s="388"/>
      <c r="M57" s="388"/>
      <c r="N57" s="388"/>
      <c r="O57" s="388"/>
      <c r="P57" s="388"/>
      <c r="Q57" s="388"/>
      <c r="R57" s="389"/>
    </row>
    <row r="58" spans="1:18" ht="20.25" customHeight="1">
      <c r="A58" s="2"/>
      <c r="B58" s="350" t="s">
        <v>47</v>
      </c>
      <c r="C58" s="351"/>
      <c r="D58" s="351"/>
      <c r="E58" s="351"/>
      <c r="F58" s="351"/>
      <c r="G58" s="351"/>
      <c r="H58" s="351"/>
      <c r="I58" s="351"/>
      <c r="J58" s="351"/>
      <c r="K58" s="351"/>
      <c r="L58" s="351"/>
      <c r="M58" s="351"/>
      <c r="N58" s="351"/>
      <c r="O58" s="351"/>
      <c r="P58" s="351"/>
      <c r="Q58" s="351"/>
      <c r="R58" s="352"/>
    </row>
    <row r="59" spans="1:18" ht="20.25" customHeight="1">
      <c r="A59" s="2"/>
      <c r="B59" s="387" t="s">
        <v>48</v>
      </c>
      <c r="C59" s="388"/>
      <c r="D59" s="388"/>
      <c r="E59" s="388"/>
      <c r="F59" s="388"/>
      <c r="G59" s="388"/>
      <c r="H59" s="388"/>
      <c r="I59" s="388"/>
      <c r="J59" s="388"/>
      <c r="K59" s="388"/>
      <c r="L59" s="388"/>
      <c r="M59" s="388"/>
      <c r="N59" s="388"/>
      <c r="O59" s="388"/>
      <c r="P59" s="388"/>
      <c r="Q59" s="388"/>
      <c r="R59" s="389"/>
    </row>
    <row r="60" spans="1:18" ht="20.25" customHeight="1">
      <c r="A60" s="2"/>
      <c r="B60" s="387" t="s">
        <v>49</v>
      </c>
      <c r="C60" s="388"/>
      <c r="D60" s="388"/>
      <c r="E60" s="388"/>
      <c r="F60" s="388"/>
      <c r="G60" s="388"/>
      <c r="H60" s="388"/>
      <c r="I60" s="388"/>
      <c r="J60" s="388"/>
      <c r="K60" s="388"/>
      <c r="L60" s="388"/>
      <c r="M60" s="388"/>
      <c r="N60" s="388"/>
      <c r="O60" s="388"/>
      <c r="P60" s="388"/>
      <c r="Q60" s="388"/>
      <c r="R60" s="389"/>
    </row>
    <row r="61" spans="1:18" ht="20.25" customHeight="1">
      <c r="A61" s="2"/>
      <c r="B61" s="350" t="s">
        <v>50</v>
      </c>
      <c r="C61" s="351"/>
      <c r="D61" s="351"/>
      <c r="E61" s="351"/>
      <c r="F61" s="351"/>
      <c r="G61" s="351"/>
      <c r="H61" s="351"/>
      <c r="I61" s="351"/>
      <c r="J61" s="351"/>
      <c r="K61" s="351"/>
      <c r="L61" s="351"/>
      <c r="M61" s="351"/>
      <c r="N61" s="351"/>
      <c r="O61" s="351"/>
      <c r="P61" s="351"/>
      <c r="Q61" s="351"/>
      <c r="R61" s="352"/>
    </row>
    <row r="62" spans="1:18" ht="20.25" customHeight="1">
      <c r="A62" s="2"/>
      <c r="B62" s="350" t="s">
        <v>51</v>
      </c>
      <c r="C62" s="351"/>
      <c r="D62" s="351"/>
      <c r="E62" s="351"/>
      <c r="F62" s="351"/>
      <c r="G62" s="351"/>
      <c r="H62" s="351"/>
      <c r="I62" s="351"/>
      <c r="J62" s="351"/>
      <c r="K62" s="351"/>
      <c r="L62" s="351"/>
      <c r="M62" s="351"/>
      <c r="N62" s="351"/>
      <c r="O62" s="351"/>
      <c r="P62" s="351"/>
      <c r="Q62" s="351"/>
      <c r="R62" s="352"/>
    </row>
    <row r="63" spans="1:18" ht="20.25" customHeight="1">
      <c r="A63" s="2"/>
      <c r="B63" s="381" t="s">
        <v>52</v>
      </c>
      <c r="C63" s="382"/>
      <c r="D63" s="382"/>
      <c r="E63" s="382"/>
      <c r="F63" s="382"/>
      <c r="G63" s="382"/>
      <c r="H63" s="382"/>
      <c r="I63" s="382"/>
      <c r="J63" s="382"/>
      <c r="K63" s="382"/>
      <c r="L63" s="382"/>
      <c r="M63" s="382"/>
      <c r="N63" s="382"/>
      <c r="O63" s="382"/>
      <c r="P63" s="382"/>
      <c r="Q63" s="382"/>
      <c r="R63" s="265"/>
    </row>
    <row r="64" spans="1:18" ht="20.25" customHeight="1">
      <c r="A64" s="2"/>
      <c r="B64" s="381"/>
      <c r="C64" s="382"/>
      <c r="D64" s="382"/>
      <c r="E64" s="382"/>
      <c r="F64" s="382"/>
      <c r="G64" s="382"/>
      <c r="H64" s="382"/>
      <c r="I64" s="382"/>
      <c r="J64" s="382"/>
      <c r="K64" s="382"/>
      <c r="L64" s="382"/>
      <c r="M64" s="382"/>
      <c r="N64" s="382"/>
      <c r="O64" s="382"/>
      <c r="P64" s="382"/>
      <c r="Q64" s="382"/>
      <c r="R64" s="275"/>
    </row>
    <row r="65" spans="1:18" ht="20.25" customHeight="1">
      <c r="A65" s="2"/>
      <c r="B65" s="270"/>
      <c r="C65" s="271"/>
      <c r="D65" s="271"/>
      <c r="E65" s="271"/>
      <c r="F65" s="271"/>
      <c r="G65" s="271"/>
      <c r="H65" s="271"/>
      <c r="I65" s="271"/>
      <c r="J65" s="271"/>
      <c r="K65" s="271"/>
      <c r="L65" s="271"/>
      <c r="M65" s="271"/>
      <c r="N65" s="271"/>
      <c r="O65" s="271"/>
      <c r="P65" s="271"/>
      <c r="Q65" s="271"/>
      <c r="R65" s="275"/>
    </row>
    <row r="66" spans="1:18" ht="20.25" customHeight="1">
      <c r="A66" s="2"/>
      <c r="B66" s="276" t="s">
        <v>53</v>
      </c>
      <c r="C66" s="264"/>
      <c r="D66" s="264"/>
      <c r="E66" s="264"/>
      <c r="F66" s="264"/>
      <c r="G66" s="264"/>
      <c r="H66" s="264"/>
      <c r="I66" s="264"/>
      <c r="J66" s="264"/>
      <c r="K66" s="264"/>
      <c r="L66" s="264"/>
      <c r="M66" s="264"/>
      <c r="N66" s="264"/>
      <c r="O66" s="264"/>
      <c r="P66" s="264"/>
      <c r="Q66" s="264"/>
      <c r="R66" s="265"/>
    </row>
    <row r="67" spans="1:18" ht="20.25" customHeight="1">
      <c r="A67" s="2"/>
      <c r="B67" s="350" t="s">
        <v>54</v>
      </c>
      <c r="C67" s="351"/>
      <c r="D67" s="351"/>
      <c r="E67" s="351"/>
      <c r="F67" s="351"/>
      <c r="G67" s="351"/>
      <c r="H67" s="351"/>
      <c r="I67" s="351"/>
      <c r="J67" s="351"/>
      <c r="K67" s="351"/>
      <c r="L67" s="351"/>
      <c r="M67" s="351"/>
      <c r="N67" s="351"/>
      <c r="O67" s="351"/>
      <c r="P67" s="351"/>
      <c r="Q67" s="351"/>
      <c r="R67" s="352"/>
    </row>
    <row r="68" spans="1:18" ht="20.25" customHeight="1">
      <c r="A68" s="2"/>
      <c r="B68" s="263"/>
      <c r="C68" s="264"/>
      <c r="D68" s="264"/>
      <c r="E68" s="264"/>
      <c r="F68" s="264"/>
      <c r="G68" s="264"/>
      <c r="H68" s="264"/>
      <c r="I68" s="264"/>
      <c r="J68" s="264"/>
      <c r="K68" s="264"/>
      <c r="L68" s="264"/>
      <c r="M68" s="264"/>
      <c r="N68" s="264"/>
      <c r="O68" s="264"/>
      <c r="P68" s="264"/>
      <c r="Q68" s="264"/>
      <c r="R68" s="265"/>
    </row>
    <row r="69" spans="1:18" ht="20.25" customHeight="1">
      <c r="A69" s="2"/>
      <c r="B69" s="72" t="s">
        <v>55</v>
      </c>
      <c r="C69" s="264"/>
      <c r="D69" s="264"/>
      <c r="E69" s="264"/>
      <c r="F69" s="264"/>
      <c r="G69" s="264"/>
      <c r="H69" s="264"/>
      <c r="I69" s="264"/>
      <c r="J69" s="264"/>
      <c r="K69" s="264"/>
      <c r="L69" s="264"/>
      <c r="M69" s="264"/>
      <c r="N69" s="264"/>
      <c r="O69" s="264"/>
      <c r="P69" s="264"/>
      <c r="Q69" s="264"/>
      <c r="R69" s="265"/>
    </row>
    <row r="70" spans="1:18" ht="20.25" customHeight="1">
      <c r="A70" s="2"/>
      <c r="B70" s="367" t="s">
        <v>56</v>
      </c>
      <c r="C70" s="368"/>
      <c r="D70" s="368"/>
      <c r="E70" s="368"/>
      <c r="F70" s="368"/>
      <c r="G70" s="368"/>
      <c r="H70" s="368"/>
      <c r="I70" s="368"/>
      <c r="J70" s="368"/>
      <c r="K70" s="368"/>
      <c r="L70" s="368"/>
      <c r="M70" s="368"/>
      <c r="N70" s="368"/>
      <c r="O70" s="368"/>
      <c r="P70" s="368"/>
      <c r="Q70" s="368"/>
      <c r="R70" s="369"/>
    </row>
    <row r="71" spans="1:18" ht="20.25" customHeight="1">
      <c r="A71" s="2"/>
      <c r="B71" s="350" t="s">
        <v>57</v>
      </c>
      <c r="C71" s="351"/>
      <c r="D71" s="351"/>
      <c r="E71" s="351"/>
      <c r="F71" s="351"/>
      <c r="G71" s="351"/>
      <c r="H71" s="351"/>
      <c r="I71" s="351"/>
      <c r="J71" s="351"/>
      <c r="K71" s="351"/>
      <c r="L71" s="351"/>
      <c r="M71" s="351"/>
      <c r="N71" s="351"/>
      <c r="O71" s="351"/>
      <c r="P71" s="351"/>
      <c r="Q71" s="351"/>
      <c r="R71" s="352"/>
    </row>
    <row r="72" spans="1:18" ht="20.25" customHeight="1">
      <c r="A72" s="2"/>
      <c r="B72" s="263"/>
      <c r="C72" s="264"/>
      <c r="D72" s="264"/>
      <c r="E72" s="264"/>
      <c r="F72" s="264"/>
      <c r="G72" s="264"/>
      <c r="H72" s="264"/>
      <c r="I72" s="264"/>
      <c r="J72" s="264"/>
      <c r="K72" s="264"/>
      <c r="L72" s="264"/>
      <c r="M72" s="264"/>
      <c r="N72" s="264"/>
      <c r="O72" s="264"/>
      <c r="P72" s="264"/>
      <c r="Q72" s="264"/>
      <c r="R72" s="265"/>
    </row>
    <row r="73" spans="1:18" ht="20.25" customHeight="1">
      <c r="A73" s="2"/>
      <c r="B73" s="72" t="s">
        <v>58</v>
      </c>
      <c r="C73" s="264"/>
      <c r="D73" s="264"/>
      <c r="E73" s="264"/>
      <c r="F73" s="264"/>
      <c r="G73" s="264"/>
      <c r="H73" s="264"/>
      <c r="I73" s="264"/>
      <c r="J73" s="264"/>
      <c r="K73" s="264"/>
      <c r="L73" s="264"/>
      <c r="M73" s="264"/>
      <c r="N73" s="264"/>
      <c r="O73" s="264"/>
      <c r="P73" s="264"/>
      <c r="Q73" s="264"/>
      <c r="R73" s="265"/>
    </row>
    <row r="74" spans="1:18" ht="20.25" customHeight="1">
      <c r="A74" s="2"/>
      <c r="B74" s="263" t="s">
        <v>59</v>
      </c>
      <c r="C74" s="264"/>
      <c r="D74" s="264"/>
      <c r="E74" s="264"/>
      <c r="F74" s="264"/>
      <c r="G74" s="264"/>
      <c r="H74" s="264"/>
      <c r="I74" s="264"/>
      <c r="J74" s="264"/>
      <c r="K74" s="264"/>
      <c r="L74" s="264"/>
      <c r="M74" s="264"/>
      <c r="N74" s="264"/>
      <c r="O74" s="264"/>
      <c r="P74" s="264"/>
      <c r="Q74" s="264"/>
      <c r="R74" s="265"/>
    </row>
    <row r="75" spans="1:18" ht="20.25" customHeight="1">
      <c r="A75" s="2"/>
      <c r="B75" s="263" t="s">
        <v>60</v>
      </c>
      <c r="C75" s="264"/>
      <c r="D75" s="264"/>
      <c r="E75" s="264"/>
      <c r="F75" s="264"/>
      <c r="G75" s="264"/>
      <c r="H75" s="264"/>
      <c r="I75" s="264"/>
      <c r="J75" s="264"/>
      <c r="K75" s="264"/>
      <c r="L75" s="264"/>
      <c r="M75" s="264"/>
      <c r="N75" s="264"/>
      <c r="O75" s="264"/>
      <c r="P75" s="264"/>
      <c r="Q75" s="264"/>
      <c r="R75" s="265"/>
    </row>
    <row r="76" spans="1:18" ht="20.25" customHeight="1">
      <c r="A76" s="2"/>
      <c r="B76" s="263" t="s">
        <v>61</v>
      </c>
      <c r="C76" s="264"/>
      <c r="D76" s="264"/>
      <c r="E76" s="264"/>
      <c r="F76" s="264"/>
      <c r="G76" s="264"/>
      <c r="H76" s="264"/>
      <c r="I76" s="264"/>
      <c r="J76" s="264"/>
      <c r="K76" s="264"/>
      <c r="L76" s="264"/>
      <c r="M76" s="264"/>
      <c r="N76" s="264"/>
      <c r="O76" s="264"/>
      <c r="P76" s="264"/>
      <c r="Q76" s="264"/>
      <c r="R76" s="265"/>
    </row>
    <row r="77" spans="1:18" ht="20.25" customHeight="1">
      <c r="A77" s="2"/>
      <c r="B77" s="263"/>
      <c r="C77" s="264"/>
      <c r="D77" s="264"/>
      <c r="E77" s="264"/>
      <c r="F77" s="264"/>
      <c r="G77" s="264"/>
      <c r="H77" s="264"/>
      <c r="I77" s="264"/>
      <c r="J77" s="264"/>
      <c r="K77" s="264"/>
      <c r="L77" s="264"/>
      <c r="M77" s="264"/>
      <c r="N77" s="264"/>
      <c r="O77" s="264"/>
      <c r="P77" s="264"/>
      <c r="Q77" s="264"/>
      <c r="R77" s="265"/>
    </row>
    <row r="78" spans="1:18" ht="20.25" customHeight="1">
      <c r="A78" s="2"/>
      <c r="B78" s="347" t="s">
        <v>62</v>
      </c>
      <c r="C78" s="348"/>
      <c r="D78" s="348"/>
      <c r="E78" s="348"/>
      <c r="F78" s="348"/>
      <c r="G78" s="348"/>
      <c r="H78" s="348"/>
      <c r="I78" s="348"/>
      <c r="J78" s="348"/>
      <c r="K78" s="348"/>
      <c r="L78" s="348"/>
      <c r="M78" s="348"/>
      <c r="N78" s="348"/>
      <c r="O78" s="348"/>
      <c r="P78" s="348"/>
      <c r="Q78" s="348"/>
      <c r="R78" s="349"/>
    </row>
    <row r="79" spans="1:18" ht="20.25" customHeight="1">
      <c r="A79" s="2"/>
      <c r="B79" s="73"/>
      <c r="C79" s="348" t="s">
        <v>63</v>
      </c>
      <c r="D79" s="348"/>
      <c r="E79" s="348"/>
      <c r="F79" s="348"/>
      <c r="G79" s="348"/>
      <c r="H79" s="348"/>
      <c r="I79" s="348"/>
      <c r="J79" s="348"/>
      <c r="K79" s="348"/>
      <c r="L79" s="348"/>
      <c r="M79" s="348"/>
      <c r="N79" s="348"/>
      <c r="O79" s="348"/>
      <c r="P79" s="348"/>
      <c r="Q79" s="348"/>
      <c r="R79" s="74"/>
    </row>
    <row r="80" spans="1:18" ht="20.25" customHeight="1">
      <c r="A80" s="2"/>
      <c r="B80" s="75"/>
      <c r="C80" s="348"/>
      <c r="D80" s="348"/>
      <c r="E80" s="348"/>
      <c r="F80" s="348"/>
      <c r="G80" s="348"/>
      <c r="H80" s="348"/>
      <c r="I80" s="348"/>
      <c r="J80" s="348"/>
      <c r="K80" s="348"/>
      <c r="L80" s="348"/>
      <c r="M80" s="348"/>
      <c r="N80" s="348"/>
      <c r="O80" s="348"/>
      <c r="P80" s="348"/>
      <c r="Q80" s="348"/>
      <c r="R80" s="74"/>
    </row>
    <row r="81" spans="1:18" ht="20.25" customHeight="1">
      <c r="A81" s="2"/>
      <c r="B81" s="75"/>
      <c r="C81" s="348"/>
      <c r="D81" s="348"/>
      <c r="E81" s="348"/>
      <c r="F81" s="348"/>
      <c r="G81" s="348"/>
      <c r="H81" s="348"/>
      <c r="I81" s="348"/>
      <c r="J81" s="348"/>
      <c r="K81" s="348"/>
      <c r="L81" s="348"/>
      <c r="M81" s="348"/>
      <c r="N81" s="348"/>
      <c r="O81" s="348"/>
      <c r="P81" s="348"/>
      <c r="Q81" s="348"/>
      <c r="R81" s="74"/>
    </row>
    <row r="82" spans="1:18" ht="20.25" customHeight="1">
      <c r="A82" s="2"/>
      <c r="B82" s="75"/>
      <c r="C82" s="348"/>
      <c r="D82" s="348"/>
      <c r="E82" s="348"/>
      <c r="F82" s="348"/>
      <c r="G82" s="348"/>
      <c r="H82" s="348"/>
      <c r="I82" s="348"/>
      <c r="J82" s="348"/>
      <c r="K82" s="348"/>
      <c r="L82" s="348"/>
      <c r="M82" s="348"/>
      <c r="N82" s="348"/>
      <c r="O82" s="348"/>
      <c r="P82" s="348"/>
      <c r="Q82" s="348"/>
      <c r="R82" s="74"/>
    </row>
    <row r="83" spans="1:18" ht="20.25" customHeight="1">
      <c r="A83" s="2"/>
      <c r="B83" s="76"/>
      <c r="C83" s="375" t="s">
        <v>64</v>
      </c>
      <c r="D83" s="375"/>
      <c r="E83" s="375"/>
      <c r="F83" s="375"/>
      <c r="G83" s="375"/>
      <c r="H83" s="375"/>
      <c r="I83" s="375"/>
      <c r="J83" s="375"/>
      <c r="K83" s="375"/>
      <c r="L83" s="375"/>
      <c r="M83" s="375"/>
      <c r="N83" s="375"/>
      <c r="O83" s="375"/>
      <c r="P83" s="375"/>
      <c r="Q83" s="375"/>
      <c r="R83" s="376"/>
    </row>
    <row r="84" spans="1:18" ht="20.25" customHeight="1">
      <c r="A84" s="2"/>
      <c r="B84" s="76"/>
      <c r="C84" s="377" t="s">
        <v>65</v>
      </c>
      <c r="D84" s="377"/>
      <c r="E84" s="377"/>
      <c r="F84" s="377"/>
      <c r="G84" s="377"/>
      <c r="H84" s="377"/>
      <c r="I84" s="377"/>
      <c r="J84" s="377"/>
      <c r="K84" s="377"/>
      <c r="L84" s="377"/>
      <c r="M84" s="377"/>
      <c r="N84" s="377"/>
      <c r="O84" s="377"/>
      <c r="P84" s="377"/>
      <c r="Q84" s="377"/>
      <c r="R84" s="378"/>
    </row>
    <row r="85" spans="1:18" ht="20.25" customHeight="1">
      <c r="A85" s="2"/>
      <c r="B85" s="75"/>
      <c r="C85" s="375" t="s">
        <v>66</v>
      </c>
      <c r="D85" s="375"/>
      <c r="E85" s="375"/>
      <c r="F85" s="375"/>
      <c r="G85" s="375"/>
      <c r="H85" s="375"/>
      <c r="I85" s="375"/>
      <c r="J85" s="375"/>
      <c r="K85" s="375"/>
      <c r="L85" s="375"/>
      <c r="M85" s="375"/>
      <c r="N85" s="375"/>
      <c r="O85" s="375"/>
      <c r="P85" s="375"/>
      <c r="Q85" s="375"/>
      <c r="R85" s="376"/>
    </row>
    <row r="86" spans="1:18" ht="20.25" customHeight="1">
      <c r="A86" s="2"/>
      <c r="B86" s="75"/>
      <c r="C86" s="377" t="s">
        <v>67</v>
      </c>
      <c r="D86" s="377"/>
      <c r="E86" s="377"/>
      <c r="F86" s="377"/>
      <c r="G86" s="377"/>
      <c r="H86" s="377"/>
      <c r="I86" s="377"/>
      <c r="J86" s="377"/>
      <c r="K86" s="377"/>
      <c r="L86" s="377"/>
      <c r="M86" s="377"/>
      <c r="N86" s="377"/>
      <c r="O86" s="377"/>
      <c r="P86" s="377"/>
      <c r="Q86" s="377"/>
      <c r="R86" s="378"/>
    </row>
    <row r="87" spans="1:18" ht="20.25" customHeight="1">
      <c r="A87" s="2"/>
      <c r="B87" s="75"/>
      <c r="C87" s="379" t="s">
        <v>68</v>
      </c>
      <c r="D87" s="379"/>
      <c r="E87" s="379"/>
      <c r="F87" s="379"/>
      <c r="G87" s="379"/>
      <c r="H87" s="379"/>
      <c r="I87" s="379"/>
      <c r="J87" s="379"/>
      <c r="K87" s="379"/>
      <c r="L87" s="379"/>
      <c r="M87" s="379"/>
      <c r="N87" s="379"/>
      <c r="O87" s="379"/>
      <c r="P87" s="379"/>
      <c r="Q87" s="379"/>
      <c r="R87" s="380"/>
    </row>
    <row r="88" spans="1:18" ht="20.25" customHeight="1">
      <c r="A88" s="2"/>
      <c r="B88" s="77"/>
      <c r="C88" s="269"/>
      <c r="D88" s="269"/>
      <c r="E88" s="269"/>
      <c r="F88" s="269"/>
      <c r="G88" s="269"/>
      <c r="H88" s="269"/>
      <c r="I88" s="269"/>
      <c r="J88" s="269"/>
      <c r="K88" s="269"/>
      <c r="L88" s="269"/>
      <c r="M88" s="269"/>
      <c r="N88" s="269"/>
      <c r="O88" s="269"/>
      <c r="P88" s="269"/>
      <c r="Q88" s="269"/>
      <c r="R88" s="275"/>
    </row>
    <row r="89" spans="1:18" ht="20.25" customHeight="1">
      <c r="A89" s="2"/>
      <c r="B89" s="361" t="s">
        <v>69</v>
      </c>
      <c r="C89" s="348"/>
      <c r="D89" s="348"/>
      <c r="E89" s="348"/>
      <c r="F89" s="348"/>
      <c r="G89" s="348"/>
      <c r="H89" s="348"/>
      <c r="I89" s="348"/>
      <c r="J89" s="348"/>
      <c r="K89" s="348"/>
      <c r="L89" s="348"/>
      <c r="M89" s="348"/>
      <c r="N89" s="348"/>
      <c r="O89" s="348"/>
      <c r="P89" s="348"/>
      <c r="Q89" s="348"/>
      <c r="R89" s="349"/>
    </row>
    <row r="90" spans="1:18" ht="20.25" customHeight="1">
      <c r="A90" s="2"/>
      <c r="B90" s="266"/>
      <c r="C90" s="614" t="s">
        <v>70</v>
      </c>
      <c r="D90" s="614"/>
      <c r="E90" s="614"/>
      <c r="F90" s="614"/>
      <c r="G90" s="614"/>
      <c r="H90" s="614"/>
      <c r="I90" s="614"/>
      <c r="J90" s="614"/>
      <c r="K90" s="614"/>
      <c r="L90" s="614"/>
      <c r="M90" s="614"/>
      <c r="N90" s="269"/>
      <c r="O90" s="269"/>
      <c r="P90" s="269"/>
      <c r="Q90" s="269"/>
      <c r="R90" s="275"/>
    </row>
    <row r="91" spans="1:18" ht="20.25" customHeight="1">
      <c r="A91" s="2"/>
      <c r="B91" s="266"/>
      <c r="C91" s="269"/>
      <c r="D91" s="269" t="s">
        <v>71</v>
      </c>
      <c r="E91" s="269"/>
      <c r="F91" s="269"/>
      <c r="G91" s="269"/>
      <c r="H91" s="269"/>
      <c r="I91" s="269"/>
      <c r="J91" s="269"/>
      <c r="K91" s="269"/>
      <c r="L91" s="269"/>
      <c r="M91" s="269"/>
      <c r="N91" s="269"/>
      <c r="O91" s="269"/>
      <c r="P91" s="269"/>
      <c r="Q91" s="269"/>
      <c r="R91" s="275"/>
    </row>
    <row r="92" spans="1:18" ht="20.25" customHeight="1">
      <c r="A92" s="2"/>
      <c r="B92" s="266"/>
      <c r="C92" s="269"/>
      <c r="D92" s="269" t="s">
        <v>72</v>
      </c>
      <c r="E92" s="269"/>
      <c r="F92" s="269"/>
      <c r="G92" s="269"/>
      <c r="H92" s="269"/>
      <c r="I92" s="269"/>
      <c r="J92" s="269"/>
      <c r="K92" s="269"/>
      <c r="L92" s="269"/>
      <c r="M92" s="269"/>
      <c r="N92" s="269"/>
      <c r="O92" s="269"/>
      <c r="P92" s="269"/>
      <c r="Q92" s="269"/>
      <c r="R92" s="275"/>
    </row>
    <row r="93" spans="1:18" ht="20.25" customHeight="1">
      <c r="A93" s="2"/>
      <c r="B93" s="266"/>
      <c r="C93" s="269"/>
      <c r="D93" s="269" t="s">
        <v>73</v>
      </c>
      <c r="E93" s="269"/>
      <c r="F93" s="269"/>
      <c r="G93" s="269"/>
      <c r="H93" s="269"/>
      <c r="I93" s="269"/>
      <c r="J93" s="269"/>
      <c r="K93" s="269"/>
      <c r="L93" s="269"/>
      <c r="M93" s="269"/>
      <c r="N93" s="269"/>
      <c r="O93" s="269"/>
      <c r="P93" s="269"/>
      <c r="Q93" s="269"/>
      <c r="R93" s="275"/>
    </row>
    <row r="94" spans="1:18" ht="20.25" customHeight="1">
      <c r="A94" s="2"/>
      <c r="B94" s="266"/>
      <c r="C94" s="267"/>
      <c r="D94" s="267"/>
      <c r="E94" s="267"/>
      <c r="F94" s="267"/>
      <c r="G94" s="267"/>
      <c r="H94" s="267"/>
      <c r="I94" s="267"/>
      <c r="J94" s="267"/>
      <c r="K94" s="267"/>
      <c r="L94" s="267"/>
      <c r="M94" s="267"/>
      <c r="N94" s="267"/>
      <c r="O94" s="267"/>
      <c r="P94" s="267"/>
      <c r="Q94" s="267"/>
      <c r="R94" s="268"/>
    </row>
    <row r="95" spans="1:18" ht="20.25" customHeight="1">
      <c r="A95" s="2"/>
      <c r="B95" s="266"/>
      <c r="C95" s="269" t="s">
        <v>74</v>
      </c>
      <c r="D95" s="269"/>
      <c r="E95" s="269"/>
      <c r="F95" s="269"/>
      <c r="G95" s="269"/>
      <c r="H95" s="269"/>
      <c r="I95" s="269"/>
      <c r="J95" s="269"/>
      <c r="K95" s="269"/>
      <c r="L95" s="269"/>
      <c r="M95" s="269"/>
      <c r="N95" s="269"/>
      <c r="O95" s="269"/>
      <c r="P95" s="269"/>
      <c r="Q95" s="269"/>
      <c r="R95" s="275"/>
    </row>
    <row r="96" spans="1:18" ht="20.25" customHeight="1">
      <c r="A96" s="2"/>
      <c r="B96" s="77"/>
      <c r="C96" s="368" t="s">
        <v>75</v>
      </c>
      <c r="D96" s="368"/>
      <c r="E96" s="368"/>
      <c r="F96" s="368"/>
      <c r="G96" s="368"/>
      <c r="H96" s="368"/>
      <c r="I96" s="368"/>
      <c r="J96" s="368"/>
      <c r="K96" s="368"/>
      <c r="L96" s="368"/>
      <c r="M96" s="368"/>
      <c r="N96" s="368"/>
      <c r="O96" s="368"/>
      <c r="P96" s="368"/>
      <c r="Q96" s="368"/>
      <c r="R96" s="369"/>
    </row>
    <row r="97" spans="1:18" ht="20.25" customHeight="1">
      <c r="A97" s="2"/>
      <c r="B97" s="77"/>
      <c r="C97" s="368" t="s">
        <v>76</v>
      </c>
      <c r="D97" s="368"/>
      <c r="E97" s="368"/>
      <c r="F97" s="368"/>
      <c r="G97" s="368"/>
      <c r="H97" s="368"/>
      <c r="I97" s="368"/>
      <c r="J97" s="368"/>
      <c r="K97" s="368"/>
      <c r="L97" s="368"/>
      <c r="M97" s="368"/>
      <c r="N97" s="368"/>
      <c r="O97" s="368"/>
      <c r="P97" s="368"/>
      <c r="Q97" s="368"/>
      <c r="R97" s="369"/>
    </row>
    <row r="98" spans="1:18" ht="20.25" customHeight="1">
      <c r="A98" s="2"/>
      <c r="B98" s="77"/>
      <c r="C98" s="368" t="s">
        <v>77</v>
      </c>
      <c r="D98" s="368"/>
      <c r="E98" s="368"/>
      <c r="F98" s="368"/>
      <c r="G98" s="368"/>
      <c r="H98" s="368"/>
      <c r="I98" s="368"/>
      <c r="J98" s="368"/>
      <c r="K98" s="368"/>
      <c r="L98" s="368"/>
      <c r="M98" s="368"/>
      <c r="N98" s="368"/>
      <c r="O98" s="368"/>
      <c r="P98" s="368"/>
      <c r="Q98" s="368"/>
      <c r="R98" s="369"/>
    </row>
    <row r="99" spans="1:18" ht="20.25" customHeight="1">
      <c r="A99" s="2"/>
      <c r="B99" s="77"/>
      <c r="C99" s="368" t="s">
        <v>78</v>
      </c>
      <c r="D99" s="368"/>
      <c r="E99" s="368"/>
      <c r="F99" s="368"/>
      <c r="G99" s="368"/>
      <c r="H99" s="368"/>
      <c r="I99" s="368"/>
      <c r="J99" s="368"/>
      <c r="K99" s="368"/>
      <c r="L99" s="368"/>
      <c r="M99" s="368"/>
      <c r="N99" s="368"/>
      <c r="O99" s="368"/>
      <c r="P99" s="368"/>
      <c r="Q99" s="368"/>
      <c r="R99" s="369"/>
    </row>
    <row r="100" spans="1:18" ht="20.25" customHeight="1">
      <c r="A100" s="2"/>
      <c r="B100" s="272"/>
      <c r="C100" s="614" t="s">
        <v>79</v>
      </c>
      <c r="D100" s="614"/>
      <c r="E100" s="614"/>
      <c r="F100" s="614"/>
      <c r="G100" s="614"/>
      <c r="H100" s="614"/>
      <c r="I100" s="614"/>
      <c r="J100" s="614"/>
      <c r="K100" s="614"/>
      <c r="L100" s="614"/>
      <c r="M100" s="614"/>
      <c r="N100" s="614"/>
      <c r="O100" s="614"/>
      <c r="P100" s="614"/>
      <c r="Q100" s="614"/>
      <c r="R100" s="615"/>
    </row>
    <row r="101" spans="1:18" ht="20.25" customHeight="1">
      <c r="A101" s="2"/>
      <c r="B101" s="78"/>
      <c r="C101" s="372" t="s">
        <v>80</v>
      </c>
      <c r="D101" s="373"/>
      <c r="E101" s="373"/>
      <c r="F101" s="373"/>
      <c r="G101" s="373"/>
      <c r="H101" s="373"/>
      <c r="I101" s="373"/>
      <c r="J101" s="373"/>
      <c r="K101" s="373"/>
      <c r="L101" s="373"/>
      <c r="M101" s="373"/>
      <c r="N101" s="373"/>
      <c r="O101" s="373"/>
      <c r="P101" s="373"/>
      <c r="Q101" s="373"/>
      <c r="R101" s="374"/>
    </row>
    <row r="102" spans="1:18" ht="20.25" customHeight="1">
      <c r="A102" s="2"/>
      <c r="B102" s="78"/>
      <c r="C102" s="375" t="s">
        <v>81</v>
      </c>
      <c r="D102" s="375"/>
      <c r="E102" s="375"/>
      <c r="F102" s="375"/>
      <c r="G102" s="375"/>
      <c r="H102" s="375"/>
      <c r="I102" s="375"/>
      <c r="J102" s="375"/>
      <c r="K102" s="375"/>
      <c r="L102" s="375"/>
      <c r="M102" s="375"/>
      <c r="N102" s="375"/>
      <c r="O102" s="375"/>
      <c r="P102" s="375"/>
      <c r="Q102" s="375"/>
      <c r="R102" s="376"/>
    </row>
    <row r="103" spans="1:18" ht="20.25" customHeight="1">
      <c r="A103" s="2"/>
      <c r="B103" s="78"/>
      <c r="C103" s="375"/>
      <c r="D103" s="375"/>
      <c r="E103" s="375"/>
      <c r="F103" s="375"/>
      <c r="G103" s="375"/>
      <c r="H103" s="375"/>
      <c r="I103" s="375"/>
      <c r="J103" s="375"/>
      <c r="K103" s="375"/>
      <c r="L103" s="375"/>
      <c r="M103" s="375"/>
      <c r="N103" s="375"/>
      <c r="O103" s="375"/>
      <c r="P103" s="375"/>
      <c r="Q103" s="375"/>
      <c r="R103" s="376"/>
    </row>
    <row r="104" spans="1:18" ht="20.25" customHeight="1">
      <c r="A104" s="2"/>
      <c r="B104" s="78"/>
      <c r="C104" s="375"/>
      <c r="D104" s="375"/>
      <c r="E104" s="375"/>
      <c r="F104" s="375"/>
      <c r="G104" s="375"/>
      <c r="H104" s="375"/>
      <c r="I104" s="375"/>
      <c r="J104" s="375"/>
      <c r="K104" s="375"/>
      <c r="L104" s="375"/>
      <c r="M104" s="375"/>
      <c r="N104" s="375"/>
      <c r="O104" s="375"/>
      <c r="P104" s="375"/>
      <c r="Q104" s="375"/>
      <c r="R104" s="376"/>
    </row>
    <row r="105" spans="1:18" ht="35.450000000000003" customHeight="1">
      <c r="A105" s="2"/>
      <c r="B105" s="78"/>
      <c r="C105" s="375"/>
      <c r="D105" s="375"/>
      <c r="E105" s="375"/>
      <c r="F105" s="375"/>
      <c r="G105" s="375"/>
      <c r="H105" s="375"/>
      <c r="I105" s="375"/>
      <c r="J105" s="375"/>
      <c r="K105" s="375"/>
      <c r="L105" s="375"/>
      <c r="M105" s="375"/>
      <c r="N105" s="375"/>
      <c r="O105" s="375"/>
      <c r="P105" s="375"/>
      <c r="Q105" s="375"/>
      <c r="R105" s="376"/>
    </row>
    <row r="106" spans="1:18" ht="20.25" customHeight="1">
      <c r="A106" s="2"/>
      <c r="B106" s="79"/>
      <c r="C106" s="80"/>
      <c r="D106" s="269"/>
      <c r="E106" s="269"/>
      <c r="F106" s="269"/>
      <c r="G106" s="269"/>
      <c r="H106" s="269"/>
      <c r="I106" s="269"/>
      <c r="J106" s="269"/>
      <c r="K106" s="269"/>
      <c r="L106" s="269"/>
      <c r="M106" s="269"/>
      <c r="N106" s="269"/>
      <c r="O106" s="269"/>
      <c r="P106" s="269"/>
      <c r="Q106" s="269"/>
      <c r="R106" s="275"/>
    </row>
    <row r="107" spans="1:18" ht="20.25" customHeight="1">
      <c r="A107" s="2"/>
      <c r="B107" s="79"/>
      <c r="C107" s="81" t="s">
        <v>82</v>
      </c>
      <c r="E107" s="269"/>
      <c r="F107" s="269"/>
      <c r="G107" s="269"/>
      <c r="H107" s="269"/>
      <c r="I107" s="269"/>
      <c r="J107" s="269"/>
      <c r="K107" s="269"/>
      <c r="L107" s="269"/>
      <c r="M107" s="269"/>
      <c r="N107" s="269"/>
      <c r="O107" s="269"/>
      <c r="P107" s="269"/>
      <c r="Q107" s="269"/>
      <c r="R107" s="275"/>
    </row>
    <row r="108" spans="1:18" ht="20.25" customHeight="1">
      <c r="A108" s="2"/>
      <c r="B108" s="79"/>
      <c r="C108" s="269"/>
      <c r="D108" s="269" t="s">
        <v>83</v>
      </c>
      <c r="E108" s="269"/>
      <c r="F108" s="269"/>
      <c r="G108" s="269"/>
      <c r="H108" s="269"/>
      <c r="I108" s="269"/>
      <c r="J108" s="269"/>
      <c r="K108" s="269"/>
      <c r="L108" s="269"/>
      <c r="M108" s="269"/>
      <c r="N108" s="269"/>
      <c r="O108" s="269"/>
      <c r="P108" s="269"/>
      <c r="Q108" s="269"/>
      <c r="R108" s="275"/>
    </row>
    <row r="109" spans="1:18" ht="20.25" customHeight="1">
      <c r="A109" s="2"/>
      <c r="B109" s="77"/>
      <c r="C109" s="269"/>
      <c r="D109" s="269" t="s">
        <v>84</v>
      </c>
      <c r="E109" s="269"/>
      <c r="F109" s="269"/>
      <c r="G109" s="269"/>
      <c r="H109" s="269"/>
      <c r="I109" s="269"/>
      <c r="J109" s="269"/>
      <c r="K109" s="269"/>
      <c r="L109" s="269"/>
      <c r="M109" s="269"/>
      <c r="N109" s="269"/>
      <c r="O109" s="269"/>
      <c r="P109" s="269"/>
      <c r="Q109" s="269"/>
      <c r="R109" s="275"/>
    </row>
    <row r="110" spans="1:18" ht="20.25" customHeight="1">
      <c r="A110" s="2"/>
      <c r="B110" s="77"/>
      <c r="C110" s="269"/>
      <c r="D110" s="269" t="s">
        <v>85</v>
      </c>
      <c r="E110" s="269"/>
      <c r="F110" s="269"/>
      <c r="G110" s="269"/>
      <c r="H110" s="269"/>
      <c r="I110" s="269"/>
      <c r="J110" s="269"/>
      <c r="K110" s="269"/>
      <c r="L110" s="269"/>
      <c r="M110" s="269"/>
      <c r="N110" s="269"/>
      <c r="O110" s="269"/>
      <c r="P110" s="269"/>
      <c r="Q110" s="269"/>
      <c r="R110" s="275"/>
    </row>
    <row r="111" spans="1:18" ht="20.25" customHeight="1">
      <c r="A111" s="2"/>
      <c r="B111" s="77"/>
      <c r="C111" s="269"/>
      <c r="D111" s="269" t="s">
        <v>86</v>
      </c>
      <c r="E111" s="269"/>
      <c r="F111" s="269"/>
      <c r="G111" s="269"/>
      <c r="H111" s="269"/>
      <c r="I111" s="269"/>
      <c r="J111" s="269"/>
      <c r="K111" s="269"/>
      <c r="L111" s="269"/>
      <c r="M111" s="269"/>
      <c r="N111" s="269"/>
      <c r="O111" s="269"/>
      <c r="P111" s="269"/>
      <c r="Q111" s="269"/>
      <c r="R111" s="275"/>
    </row>
    <row r="112" spans="1:18" ht="20.25" customHeight="1">
      <c r="A112" s="2"/>
      <c r="B112" s="77"/>
      <c r="C112" s="269"/>
      <c r="D112" s="269" t="s">
        <v>87</v>
      </c>
      <c r="E112" s="269"/>
      <c r="F112" s="269"/>
      <c r="G112" s="269"/>
      <c r="H112" s="269"/>
      <c r="I112" s="269"/>
      <c r="J112" s="269"/>
      <c r="K112" s="269"/>
      <c r="L112" s="269"/>
      <c r="M112" s="269"/>
      <c r="N112" s="269"/>
      <c r="O112" s="269"/>
      <c r="P112" s="269"/>
      <c r="Q112" s="269"/>
      <c r="R112" s="275"/>
    </row>
    <row r="113" spans="1:18" ht="20.25" customHeight="1">
      <c r="A113" s="44"/>
      <c r="B113" s="82"/>
      <c r="C113" s="277"/>
      <c r="D113" s="269" t="s">
        <v>73</v>
      </c>
      <c r="E113" s="277"/>
      <c r="F113" s="277"/>
      <c r="G113" s="277"/>
      <c r="H113" s="277"/>
      <c r="I113" s="277"/>
      <c r="J113" s="277"/>
      <c r="K113" s="277"/>
      <c r="L113" s="277"/>
      <c r="M113" s="277"/>
      <c r="N113" s="277"/>
      <c r="O113" s="277"/>
      <c r="P113" s="277"/>
      <c r="Q113" s="277"/>
      <c r="R113" s="278"/>
    </row>
    <row r="114" spans="1:18" ht="20.25" customHeight="1">
      <c r="A114" s="2"/>
      <c r="B114" s="77"/>
      <c r="C114" s="370" t="s">
        <v>88</v>
      </c>
      <c r="D114" s="370"/>
      <c r="E114" s="370"/>
      <c r="F114" s="370"/>
      <c r="G114" s="370"/>
      <c r="H114" s="370"/>
      <c r="I114" s="370"/>
      <c r="J114" s="370"/>
      <c r="K114" s="370"/>
      <c r="L114" s="370"/>
      <c r="M114" s="370"/>
      <c r="N114" s="370"/>
      <c r="O114" s="370"/>
      <c r="P114" s="370"/>
      <c r="Q114" s="370"/>
      <c r="R114" s="371"/>
    </row>
    <row r="115" spans="1:18" ht="20.25" customHeight="1">
      <c r="A115" s="2"/>
      <c r="B115" s="358"/>
      <c r="C115" s="359"/>
      <c r="D115" s="359"/>
      <c r="E115" s="359"/>
      <c r="F115" s="359"/>
      <c r="G115" s="359"/>
      <c r="H115" s="359"/>
      <c r="I115" s="359"/>
      <c r="J115" s="359"/>
      <c r="K115" s="359"/>
      <c r="L115" s="359"/>
      <c r="M115" s="359"/>
      <c r="N115" s="359"/>
      <c r="O115" s="359"/>
      <c r="P115" s="359"/>
      <c r="Q115" s="359"/>
      <c r="R115" s="360"/>
    </row>
    <row r="116" spans="1:18" ht="20.25" customHeight="1">
      <c r="A116" s="2"/>
      <c r="B116" s="77"/>
      <c r="C116" s="368" t="s">
        <v>89</v>
      </c>
      <c r="D116" s="368"/>
      <c r="E116" s="368"/>
      <c r="F116" s="368"/>
      <c r="G116" s="368"/>
      <c r="H116" s="368"/>
      <c r="I116" s="368"/>
      <c r="J116" s="368"/>
      <c r="K116" s="368"/>
      <c r="L116" s="368"/>
      <c r="M116" s="368"/>
      <c r="N116" s="368"/>
      <c r="O116" s="368"/>
      <c r="P116" s="368"/>
      <c r="Q116" s="368"/>
      <c r="R116" s="369"/>
    </row>
    <row r="117" spans="1:18" ht="20.25" customHeight="1">
      <c r="A117" s="2"/>
      <c r="B117" s="358"/>
      <c r="C117" s="359"/>
      <c r="D117" s="83" t="s">
        <v>90</v>
      </c>
      <c r="E117" s="84"/>
      <c r="F117" s="84"/>
      <c r="G117" s="84"/>
      <c r="H117" s="84"/>
      <c r="I117" s="84"/>
      <c r="J117" s="84"/>
      <c r="K117" s="84"/>
      <c r="L117" s="84"/>
      <c r="M117" s="84"/>
      <c r="N117" s="84"/>
      <c r="O117" s="84"/>
      <c r="P117" s="84"/>
      <c r="Q117" s="84"/>
      <c r="R117" s="85"/>
    </row>
    <row r="118" spans="1:18" ht="20.25" customHeight="1">
      <c r="A118" s="2"/>
      <c r="B118" s="358"/>
      <c r="C118" s="359"/>
      <c r="D118" s="83" t="s">
        <v>91</v>
      </c>
      <c r="E118" s="84"/>
      <c r="F118" s="84"/>
      <c r="G118" s="84"/>
      <c r="H118" s="84"/>
      <c r="I118" s="84"/>
      <c r="J118" s="84"/>
      <c r="K118" s="84"/>
      <c r="L118" s="84"/>
      <c r="M118" s="84"/>
      <c r="N118" s="84"/>
      <c r="O118" s="84"/>
      <c r="P118" s="84"/>
      <c r="Q118" s="84"/>
      <c r="R118" s="85"/>
    </row>
    <row r="119" spans="1:18" ht="20.25" customHeight="1">
      <c r="A119" s="2"/>
      <c r="B119" s="77"/>
      <c r="C119" s="44"/>
      <c r="D119" s="83" t="s">
        <v>92</v>
      </c>
      <c r="E119" s="84"/>
      <c r="F119" s="84"/>
      <c r="G119" s="84"/>
      <c r="H119" s="84"/>
      <c r="I119" s="84"/>
      <c r="J119" s="84"/>
      <c r="K119" s="84"/>
      <c r="L119" s="84"/>
      <c r="M119" s="84"/>
      <c r="N119" s="84"/>
      <c r="O119" s="84"/>
      <c r="P119" s="84"/>
      <c r="Q119" s="84"/>
      <c r="R119" s="85"/>
    </row>
    <row r="120" spans="1:18" ht="20.25" customHeight="1">
      <c r="A120" s="2"/>
      <c r="B120" s="77"/>
      <c r="C120" s="269"/>
      <c r="D120" s="83" t="s">
        <v>93</v>
      </c>
      <c r="E120" s="84"/>
      <c r="F120" s="84"/>
      <c r="G120" s="84"/>
      <c r="H120" s="84"/>
      <c r="I120" s="84"/>
      <c r="J120" s="84"/>
      <c r="K120" s="84"/>
      <c r="L120" s="84"/>
      <c r="M120" s="84"/>
      <c r="N120" s="84"/>
      <c r="O120" s="84"/>
      <c r="P120" s="84"/>
      <c r="Q120" s="84"/>
      <c r="R120" s="85"/>
    </row>
    <row r="121" spans="1:18" ht="20.25" customHeight="1">
      <c r="A121" s="2"/>
      <c r="B121" s="77"/>
      <c r="C121" s="84"/>
      <c r="D121" s="83" t="s">
        <v>94</v>
      </c>
      <c r="E121" s="84"/>
      <c r="F121" s="84"/>
      <c r="G121" s="84"/>
      <c r="H121" s="84"/>
      <c r="I121" s="84"/>
      <c r="J121" s="84"/>
      <c r="K121" s="84"/>
      <c r="L121" s="84"/>
      <c r="M121" s="84"/>
      <c r="N121" s="84"/>
      <c r="O121" s="84"/>
      <c r="P121" s="84"/>
      <c r="Q121" s="84"/>
      <c r="R121" s="85"/>
    </row>
    <row r="122" spans="1:18" ht="20.25" customHeight="1">
      <c r="A122" s="2"/>
      <c r="B122" s="77"/>
      <c r="C122" s="84"/>
      <c r="D122" s="83" t="s">
        <v>95</v>
      </c>
      <c r="E122" s="84"/>
      <c r="F122" s="84"/>
      <c r="G122" s="84"/>
      <c r="H122" s="84"/>
      <c r="I122" s="84"/>
      <c r="J122" s="84"/>
      <c r="K122" s="84"/>
      <c r="L122" s="84"/>
      <c r="M122" s="84"/>
      <c r="N122" s="84"/>
      <c r="O122" s="84"/>
      <c r="P122" s="84"/>
      <c r="Q122" s="84"/>
      <c r="R122" s="85"/>
    </row>
    <row r="123" spans="1:18" ht="20.25" customHeight="1">
      <c r="A123" s="2"/>
      <c r="B123" s="77"/>
      <c r="C123" s="84"/>
      <c r="D123" s="83" t="s">
        <v>96</v>
      </c>
      <c r="E123" s="84"/>
      <c r="F123" s="84"/>
      <c r="G123" s="84"/>
      <c r="H123" s="84"/>
      <c r="I123" s="84"/>
      <c r="J123" s="84"/>
      <c r="K123" s="84"/>
      <c r="L123" s="84"/>
      <c r="M123" s="84"/>
      <c r="N123" s="84"/>
      <c r="O123" s="84"/>
      <c r="P123" s="84"/>
      <c r="Q123" s="84"/>
      <c r="R123" s="85"/>
    </row>
    <row r="124" spans="1:18" ht="20.25" customHeight="1">
      <c r="A124" s="2"/>
      <c r="B124" s="77"/>
      <c r="C124" s="84"/>
      <c r="D124" s="83" t="s">
        <v>97</v>
      </c>
      <c r="E124" s="84"/>
      <c r="F124" s="84"/>
      <c r="G124" s="84"/>
      <c r="H124" s="84"/>
      <c r="I124" s="84"/>
      <c r="J124" s="84"/>
      <c r="K124" s="84"/>
      <c r="L124" s="84"/>
      <c r="M124" s="84"/>
      <c r="N124" s="84"/>
      <c r="O124" s="84"/>
      <c r="P124" s="84"/>
      <c r="Q124" s="84"/>
      <c r="R124" s="85"/>
    </row>
    <row r="125" spans="1:18" ht="20.25" customHeight="1">
      <c r="A125" s="2"/>
      <c r="B125" s="77"/>
      <c r="C125" s="84"/>
      <c r="D125" s="83" t="s">
        <v>98</v>
      </c>
      <c r="E125" s="84"/>
      <c r="F125" s="84"/>
      <c r="G125" s="84"/>
      <c r="H125" s="84"/>
      <c r="I125" s="84"/>
      <c r="J125" s="84"/>
      <c r="K125" s="84"/>
      <c r="L125" s="84"/>
      <c r="M125" s="84"/>
      <c r="N125" s="84"/>
      <c r="O125" s="84"/>
      <c r="P125" s="84"/>
      <c r="Q125" s="84"/>
      <c r="R125" s="85"/>
    </row>
    <row r="126" spans="1:18" ht="20.25" customHeight="1">
      <c r="A126" s="2"/>
      <c r="B126" s="77"/>
      <c r="C126" s="84"/>
      <c r="D126" s="83" t="s">
        <v>99</v>
      </c>
      <c r="E126" s="84"/>
      <c r="F126" s="84"/>
      <c r="G126" s="84"/>
      <c r="H126" s="84"/>
      <c r="I126" s="84"/>
      <c r="J126" s="84"/>
      <c r="K126" s="84"/>
      <c r="L126" s="84"/>
      <c r="M126" s="84"/>
      <c r="N126" s="84"/>
      <c r="O126" s="84"/>
      <c r="P126" s="84"/>
      <c r="Q126" s="84"/>
      <c r="R126" s="85"/>
    </row>
    <row r="127" spans="1:18" ht="20.25" customHeight="1">
      <c r="A127" s="2"/>
      <c r="B127" s="77"/>
      <c r="C127" s="84"/>
      <c r="D127" s="83" t="s">
        <v>100</v>
      </c>
      <c r="E127" s="84"/>
      <c r="F127" s="84"/>
      <c r="G127" s="84"/>
      <c r="H127" s="84"/>
      <c r="I127" s="84"/>
      <c r="J127" s="84"/>
      <c r="K127" s="84"/>
      <c r="L127" s="84"/>
      <c r="M127" s="84"/>
      <c r="N127" s="84"/>
      <c r="O127" s="84"/>
      <c r="P127" s="84"/>
      <c r="Q127" s="84"/>
      <c r="R127" s="85"/>
    </row>
    <row r="128" spans="1:18" ht="20.25" customHeight="1">
      <c r="A128" s="2"/>
      <c r="B128" s="77"/>
      <c r="C128" s="84"/>
      <c r="D128" s="83" t="s">
        <v>101</v>
      </c>
      <c r="E128" s="273"/>
      <c r="F128" s="273"/>
      <c r="G128" s="273"/>
      <c r="H128" s="273"/>
      <c r="I128" s="273"/>
      <c r="J128" s="273"/>
      <c r="K128" s="273"/>
      <c r="L128" s="273"/>
      <c r="M128" s="273"/>
      <c r="N128" s="273"/>
      <c r="O128" s="273"/>
      <c r="P128" s="273"/>
      <c r="Q128" s="273"/>
      <c r="R128" s="274"/>
    </row>
    <row r="129" spans="1:18" ht="20.25" customHeight="1">
      <c r="A129" s="2"/>
      <c r="B129" s="77"/>
      <c r="C129" s="84"/>
      <c r="D129" s="273"/>
      <c r="E129" s="273"/>
      <c r="F129" s="273"/>
      <c r="G129" s="273"/>
      <c r="H129" s="273"/>
      <c r="I129" s="273"/>
      <c r="J129" s="273"/>
      <c r="K129" s="273"/>
      <c r="L129" s="273"/>
      <c r="M129" s="273"/>
      <c r="N129" s="273"/>
      <c r="O129" s="273"/>
      <c r="P129" s="273"/>
      <c r="Q129" s="273"/>
      <c r="R129" s="274"/>
    </row>
    <row r="130" spans="1:18" ht="20.25" customHeight="1">
      <c r="A130" s="2"/>
      <c r="B130" s="86"/>
      <c r="C130" s="84"/>
      <c r="D130" s="84"/>
      <c r="E130" s="84"/>
      <c r="F130" s="84"/>
      <c r="G130" s="84"/>
      <c r="H130" s="84"/>
      <c r="I130" s="84"/>
      <c r="J130" s="84"/>
      <c r="K130" s="84"/>
      <c r="L130" s="84"/>
      <c r="M130" s="84"/>
      <c r="N130" s="84"/>
      <c r="O130" s="84"/>
      <c r="P130" s="84"/>
      <c r="Q130" s="84"/>
      <c r="R130" s="85"/>
    </row>
    <row r="131" spans="1:18" ht="20.25" customHeight="1">
      <c r="A131" s="2"/>
      <c r="B131" s="361" t="s">
        <v>102</v>
      </c>
      <c r="C131" s="362"/>
      <c r="D131" s="362"/>
      <c r="E131" s="362"/>
      <c r="F131" s="362"/>
      <c r="G131" s="362"/>
      <c r="H131" s="362"/>
      <c r="I131" s="362"/>
      <c r="J131" s="362"/>
      <c r="K131" s="362"/>
      <c r="L131" s="362"/>
      <c r="M131" s="362"/>
      <c r="N131" s="362"/>
      <c r="O131" s="362"/>
      <c r="P131" s="362"/>
      <c r="Q131" s="362"/>
      <c r="R131" s="363"/>
    </row>
    <row r="132" spans="1:18" ht="20.25" customHeight="1">
      <c r="A132" s="2"/>
      <c r="B132" s="367" t="s">
        <v>103</v>
      </c>
      <c r="C132" s="368"/>
      <c r="D132" s="368"/>
      <c r="E132" s="368"/>
      <c r="F132" s="368"/>
      <c r="G132" s="368"/>
      <c r="H132" s="368"/>
      <c r="I132" s="368"/>
      <c r="J132" s="368"/>
      <c r="K132" s="368"/>
      <c r="L132" s="368"/>
      <c r="M132" s="368"/>
      <c r="N132" s="368"/>
      <c r="O132" s="368"/>
      <c r="P132" s="368"/>
      <c r="Q132" s="368"/>
      <c r="R132" s="369"/>
    </row>
    <row r="133" spans="1:18" ht="20.25" customHeight="1">
      <c r="A133" s="2"/>
      <c r="B133" s="272"/>
      <c r="C133" s="273"/>
      <c r="D133" s="273"/>
      <c r="E133" s="273"/>
      <c r="F133" s="273"/>
      <c r="G133" s="273"/>
      <c r="H133" s="273"/>
      <c r="I133" s="273"/>
      <c r="J133" s="273"/>
      <c r="K133" s="273"/>
      <c r="L133" s="273"/>
      <c r="M133" s="273"/>
      <c r="N133" s="273"/>
      <c r="O133" s="273"/>
      <c r="P133" s="273"/>
      <c r="Q133" s="273"/>
      <c r="R133" s="274"/>
    </row>
    <row r="134" spans="1:18" ht="20.25" customHeight="1">
      <c r="A134" s="2"/>
      <c r="B134" s="367" t="s">
        <v>104</v>
      </c>
      <c r="C134" s="368"/>
      <c r="D134" s="368"/>
      <c r="E134" s="368"/>
      <c r="F134" s="368"/>
      <c r="G134" s="368"/>
      <c r="H134" s="368"/>
      <c r="I134" s="368"/>
      <c r="J134" s="368"/>
      <c r="K134" s="368"/>
      <c r="L134" s="368"/>
      <c r="M134" s="368"/>
      <c r="N134" s="368"/>
      <c r="O134" s="368"/>
      <c r="P134" s="368"/>
      <c r="Q134" s="368"/>
      <c r="R134" s="369"/>
    </row>
    <row r="135" spans="1:18" ht="20.25" customHeight="1">
      <c r="A135" s="2"/>
      <c r="B135" s="367"/>
      <c r="C135" s="368"/>
      <c r="D135" s="368"/>
      <c r="E135" s="368"/>
      <c r="F135" s="368"/>
      <c r="G135" s="368"/>
      <c r="H135" s="368"/>
      <c r="I135" s="368"/>
      <c r="J135" s="368"/>
      <c r="K135" s="368"/>
      <c r="L135" s="368"/>
      <c r="M135" s="368"/>
      <c r="N135" s="368"/>
      <c r="O135" s="368"/>
      <c r="P135" s="368"/>
      <c r="Q135" s="368"/>
      <c r="R135" s="369"/>
    </row>
    <row r="136" spans="1:18" ht="20.25" customHeight="1">
      <c r="A136" s="2"/>
      <c r="B136" s="347" t="s">
        <v>105</v>
      </c>
      <c r="C136" s="348"/>
      <c r="D136" s="348"/>
      <c r="E136" s="348"/>
      <c r="F136" s="348"/>
      <c r="G136" s="348"/>
      <c r="H136" s="348"/>
      <c r="I136" s="348"/>
      <c r="J136" s="348"/>
      <c r="K136" s="348"/>
      <c r="L136" s="348"/>
      <c r="M136" s="348"/>
      <c r="N136" s="348"/>
      <c r="O136" s="348"/>
      <c r="P136" s="348"/>
      <c r="Q136" s="348"/>
      <c r="R136" s="349"/>
    </row>
    <row r="137" spans="1:18" ht="20.25" customHeight="1">
      <c r="A137" s="2"/>
      <c r="B137" s="347"/>
      <c r="C137" s="348"/>
      <c r="D137" s="348"/>
      <c r="E137" s="348"/>
      <c r="F137" s="348"/>
      <c r="G137" s="348"/>
      <c r="H137" s="348"/>
      <c r="I137" s="348"/>
      <c r="J137" s="348"/>
      <c r="K137" s="348"/>
      <c r="L137" s="348"/>
      <c r="M137" s="348"/>
      <c r="N137" s="348"/>
      <c r="O137" s="348"/>
      <c r="P137" s="348"/>
      <c r="Q137" s="348"/>
      <c r="R137" s="349"/>
    </row>
    <row r="138" spans="1:18" ht="20.25" customHeight="1">
      <c r="A138" s="2"/>
      <c r="B138" s="347"/>
      <c r="C138" s="348"/>
      <c r="D138" s="348"/>
      <c r="E138" s="348"/>
      <c r="F138" s="348"/>
      <c r="G138" s="348"/>
      <c r="H138" s="348"/>
      <c r="I138" s="348"/>
      <c r="J138" s="348"/>
      <c r="K138" s="348"/>
      <c r="L138" s="348"/>
      <c r="M138" s="348"/>
      <c r="N138" s="348"/>
      <c r="O138" s="348"/>
      <c r="P138" s="348"/>
      <c r="Q138" s="348"/>
      <c r="R138" s="349"/>
    </row>
    <row r="139" spans="1:18" ht="20.25" customHeight="1">
      <c r="A139" s="2"/>
      <c r="B139" s="347"/>
      <c r="C139" s="348"/>
      <c r="D139" s="348"/>
      <c r="E139" s="348"/>
      <c r="F139" s="348"/>
      <c r="G139" s="348"/>
      <c r="H139" s="348"/>
      <c r="I139" s="348"/>
      <c r="J139" s="348"/>
      <c r="K139" s="348"/>
      <c r="L139" s="348"/>
      <c r="M139" s="348"/>
      <c r="N139" s="348"/>
      <c r="O139" s="348"/>
      <c r="P139" s="348"/>
      <c r="Q139" s="348"/>
      <c r="R139" s="349"/>
    </row>
    <row r="140" spans="1:18" ht="20.25" customHeight="1">
      <c r="A140" s="2"/>
      <c r="B140" s="361" t="s">
        <v>106</v>
      </c>
      <c r="C140" s="362"/>
      <c r="D140" s="362"/>
      <c r="E140" s="362"/>
      <c r="F140" s="362"/>
      <c r="G140" s="362"/>
      <c r="H140" s="362"/>
      <c r="I140" s="362"/>
      <c r="J140" s="362"/>
      <c r="K140" s="362"/>
      <c r="L140" s="362"/>
      <c r="M140" s="362"/>
      <c r="N140" s="362"/>
      <c r="O140" s="362"/>
      <c r="P140" s="362"/>
      <c r="Q140" s="362"/>
      <c r="R140" s="363"/>
    </row>
    <row r="141" spans="1:18" ht="20.25" customHeight="1">
      <c r="A141" s="2"/>
      <c r="B141" s="350" t="s">
        <v>107</v>
      </c>
      <c r="C141" s="351"/>
      <c r="D141" s="351"/>
      <c r="E141" s="351"/>
      <c r="F141" s="351"/>
      <c r="G141" s="351"/>
      <c r="H141" s="351"/>
      <c r="I141" s="351"/>
      <c r="J141" s="351"/>
      <c r="K141" s="351"/>
      <c r="L141" s="351"/>
      <c r="M141" s="351"/>
      <c r="N141" s="351"/>
      <c r="O141" s="351"/>
      <c r="P141" s="351"/>
      <c r="Q141" s="351"/>
      <c r="R141" s="352"/>
    </row>
    <row r="142" spans="1:18" ht="20.25" customHeight="1" thickBot="1">
      <c r="A142" s="2"/>
      <c r="B142" s="87"/>
      <c r="C142" s="88"/>
      <c r="D142" s="88"/>
      <c r="E142" s="88"/>
      <c r="F142" s="88"/>
      <c r="G142" s="88"/>
      <c r="H142" s="88"/>
      <c r="I142" s="88"/>
      <c r="J142" s="88"/>
      <c r="K142" s="88"/>
      <c r="L142" s="88"/>
      <c r="M142" s="88"/>
      <c r="N142" s="88"/>
      <c r="O142" s="88"/>
      <c r="P142" s="88"/>
      <c r="Q142" s="88"/>
      <c r="R142" s="89"/>
    </row>
    <row r="143" spans="1:18" ht="20.25" customHeight="1" thickBot="1">
      <c r="A143" s="2"/>
      <c r="B143" s="364" t="s">
        <v>108</v>
      </c>
      <c r="C143" s="365"/>
      <c r="D143" s="365"/>
      <c r="E143" s="365"/>
      <c r="F143" s="365"/>
      <c r="G143" s="365"/>
      <c r="H143" s="365"/>
      <c r="I143" s="365"/>
      <c r="J143" s="365"/>
      <c r="K143" s="365"/>
      <c r="L143" s="365"/>
      <c r="M143" s="365"/>
      <c r="N143" s="365"/>
      <c r="O143" s="365"/>
      <c r="P143" s="365"/>
      <c r="Q143" s="365"/>
      <c r="R143" s="366"/>
    </row>
    <row r="144" spans="1:18" ht="20.25" customHeight="1">
      <c r="A144" s="2"/>
      <c r="B144" s="350" t="s">
        <v>109</v>
      </c>
      <c r="C144" s="353"/>
      <c r="D144" s="353"/>
      <c r="E144" s="353"/>
      <c r="F144" s="353"/>
      <c r="G144" s="353"/>
      <c r="H144" s="353"/>
      <c r="I144" s="353"/>
      <c r="J144" s="353"/>
      <c r="K144" s="353"/>
      <c r="L144" s="353"/>
      <c r="M144" s="353"/>
      <c r="N144" s="353"/>
      <c r="O144" s="353"/>
      <c r="P144" s="353"/>
      <c r="Q144" s="353"/>
      <c r="R144" s="352"/>
    </row>
    <row r="145" spans="1:18" ht="20.25" customHeight="1">
      <c r="A145" s="2"/>
      <c r="B145" s="354" t="s">
        <v>110</v>
      </c>
      <c r="C145" s="355"/>
      <c r="D145" s="355"/>
      <c r="E145" s="355"/>
      <c r="F145" s="355"/>
      <c r="G145" s="355"/>
      <c r="H145" s="355"/>
      <c r="I145" s="355"/>
      <c r="J145" s="355"/>
      <c r="K145" s="355"/>
      <c r="L145" s="355"/>
      <c r="M145" s="355"/>
      <c r="N145" s="355"/>
      <c r="O145" s="355"/>
      <c r="P145" s="355"/>
      <c r="Q145" s="355"/>
      <c r="R145" s="356"/>
    </row>
    <row r="146" spans="1:18" ht="20.25" customHeight="1" thickBot="1">
      <c r="A146" s="2"/>
      <c r="B146" s="87"/>
      <c r="C146" s="88"/>
      <c r="D146" s="88"/>
      <c r="E146" s="88"/>
      <c r="F146" s="88"/>
      <c r="G146" s="88"/>
      <c r="H146" s="88"/>
      <c r="I146" s="88"/>
      <c r="J146" s="88"/>
      <c r="K146" s="88"/>
      <c r="L146" s="88"/>
      <c r="M146" s="88"/>
      <c r="N146" s="88"/>
      <c r="O146" s="88"/>
      <c r="P146" s="88"/>
      <c r="Q146" s="88"/>
      <c r="R146" s="89"/>
    </row>
  </sheetData>
  <sheetProtection sheet="1" objects="1" scenarios="1"/>
  <mergeCells count="72">
    <mergeCell ref="B62:R62"/>
    <mergeCell ref="B52:R52"/>
    <mergeCell ref="B55:D55"/>
    <mergeCell ref="B56:R56"/>
    <mergeCell ref="B54:R54"/>
    <mergeCell ref="B57:R57"/>
    <mergeCell ref="B58:R58"/>
    <mergeCell ref="B59:R59"/>
    <mergeCell ref="B60:R60"/>
    <mergeCell ref="B61:R61"/>
    <mergeCell ref="B53:R53"/>
    <mergeCell ref="C86:R86"/>
    <mergeCell ref="C87:R87"/>
    <mergeCell ref="B89:R89"/>
    <mergeCell ref="C90:M90"/>
    <mergeCell ref="B63:Q64"/>
    <mergeCell ref="B67:R67"/>
    <mergeCell ref="B70:R70"/>
    <mergeCell ref="B78:R78"/>
    <mergeCell ref="C79:Q82"/>
    <mergeCell ref="C83:R83"/>
    <mergeCell ref="C84:R84"/>
    <mergeCell ref="C85:R85"/>
    <mergeCell ref="C114:R114"/>
    <mergeCell ref="C116:R116"/>
    <mergeCell ref="C96:R96"/>
    <mergeCell ref="C97:R97"/>
    <mergeCell ref="C98:R98"/>
    <mergeCell ref="C99:R99"/>
    <mergeCell ref="C100:R100"/>
    <mergeCell ref="C101:R101"/>
    <mergeCell ref="C102:R105"/>
    <mergeCell ref="B136:R139"/>
    <mergeCell ref="B71:R71"/>
    <mergeCell ref="B144:R144"/>
    <mergeCell ref="B145:R145"/>
    <mergeCell ref="O1:R1"/>
    <mergeCell ref="B115:R115"/>
    <mergeCell ref="B118:C118"/>
    <mergeCell ref="B117:C117"/>
    <mergeCell ref="B140:R140"/>
    <mergeCell ref="B141:R141"/>
    <mergeCell ref="B143:R143"/>
    <mergeCell ref="B132:R132"/>
    <mergeCell ref="B134:R134"/>
    <mergeCell ref="B135:R135"/>
    <mergeCell ref="B131:R131"/>
    <mergeCell ref="C50:Q50"/>
    <mergeCell ref="B1:E1"/>
    <mergeCell ref="B2:I2"/>
    <mergeCell ref="C45:Q45"/>
    <mergeCell ref="B34:R34"/>
    <mergeCell ref="B35:R35"/>
    <mergeCell ref="B42:Q42"/>
    <mergeCell ref="B6:R6"/>
    <mergeCell ref="B17:R17"/>
    <mergeCell ref="B18:R18"/>
    <mergeCell ref="B20:R20"/>
    <mergeCell ref="B22:R22"/>
    <mergeCell ref="B4:R4"/>
    <mergeCell ref="B12:R12"/>
    <mergeCell ref="B13:R13"/>
    <mergeCell ref="B14:R14"/>
    <mergeCell ref="B15:R15"/>
    <mergeCell ref="B5:R5"/>
    <mergeCell ref="B8:R8"/>
    <mergeCell ref="B7:R7"/>
    <mergeCell ref="B19:R19"/>
    <mergeCell ref="C49:Q49"/>
    <mergeCell ref="C48:Q48"/>
    <mergeCell ref="C47:Q47"/>
    <mergeCell ref="C46:Q46"/>
  </mergeCells>
  <hyperlinks>
    <hyperlink ref="C101" r:id="rId1" xr:uid="{CCE710AA-4975-424B-B0CE-356CCE2E12C6}"/>
    <hyperlink ref="C86" r:id="rId2" xr:uid="{33C99029-437F-7946-B4DF-6553BAC71850}"/>
    <hyperlink ref="C84" r:id="rId3" xr:uid="{ED100E95-A637-3545-8183-0C8CCE7FD427}"/>
  </hyperlink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F994"/>
  <sheetViews>
    <sheetView showGridLines="0" tabSelected="1" zoomScaleNormal="100" workbookViewId="0"/>
  </sheetViews>
  <sheetFormatPr defaultColWidth="5.85546875" defaultRowHeight="24.95" customHeight="1"/>
  <cols>
    <col min="2" max="2" width="29.85546875" customWidth="1"/>
    <col min="3" max="3" width="45.42578125" customWidth="1"/>
    <col min="4" max="4" width="37.42578125" customWidth="1"/>
    <col min="5" max="5" width="41.28515625" customWidth="1"/>
  </cols>
  <sheetData>
    <row r="1" spans="1:6" ht="24.95" customHeight="1">
      <c r="A1" s="100"/>
      <c r="B1" s="301" t="s">
        <v>0</v>
      </c>
      <c r="C1" s="301"/>
      <c r="D1" s="301"/>
      <c r="E1" s="101" t="s">
        <v>1</v>
      </c>
      <c r="F1" s="102"/>
    </row>
    <row r="2" spans="1:6" ht="24.95" customHeight="1">
      <c r="A2" s="100"/>
      <c r="B2" s="301" t="s">
        <v>111</v>
      </c>
      <c r="C2" s="301"/>
      <c r="D2" s="301"/>
      <c r="E2" s="103" t="s">
        <v>112</v>
      </c>
      <c r="F2" s="102"/>
    </row>
    <row r="3" spans="1:6" s="3" customFormat="1" ht="24.95" customHeight="1" thickBot="1">
      <c r="B3" s="104"/>
      <c r="C3" s="105"/>
      <c r="D3" s="104"/>
      <c r="E3" s="104"/>
      <c r="F3" s="104"/>
    </row>
    <row r="4" spans="1:6" s="3" customFormat="1" ht="24.95" customHeight="1">
      <c r="B4" s="309" t="s">
        <v>113</v>
      </c>
      <c r="C4" s="310"/>
      <c r="D4" s="310"/>
      <c r="E4" s="311"/>
      <c r="F4" s="104"/>
    </row>
    <row r="5" spans="1:6" s="3" customFormat="1" ht="24.95" customHeight="1" thickBot="1">
      <c r="B5" s="312" t="s">
        <v>114</v>
      </c>
      <c r="C5" s="313"/>
      <c r="D5" s="313"/>
      <c r="E5" s="314"/>
      <c r="F5" s="104"/>
    </row>
    <row r="6" spans="1:6" s="3" customFormat="1" ht="24.95" customHeight="1">
      <c r="B6" s="106" t="s">
        <v>115</v>
      </c>
      <c r="C6" s="306" t="s">
        <v>116</v>
      </c>
      <c r="D6" s="307"/>
      <c r="E6" s="308"/>
    </row>
    <row r="7" spans="1:6" s="3" customFormat="1" ht="24.95" customHeight="1">
      <c r="B7" s="107" t="s">
        <v>117</v>
      </c>
      <c r="C7" s="303" t="s">
        <v>118</v>
      </c>
      <c r="D7" s="304"/>
      <c r="E7" s="305"/>
    </row>
    <row r="8" spans="1:6" ht="24.95" customHeight="1" thickBot="1">
      <c r="B8" s="108" t="s">
        <v>119</v>
      </c>
      <c r="C8" s="109">
        <v>0.1</v>
      </c>
      <c r="D8" s="110"/>
      <c r="E8" s="111"/>
    </row>
    <row r="9" spans="1:6" ht="24.95" customHeight="1" thickBot="1">
      <c r="B9" s="102"/>
      <c r="E9" s="102"/>
      <c r="F9" s="102"/>
    </row>
    <row r="10" spans="1:6" ht="24.95" customHeight="1">
      <c r="B10" s="102"/>
      <c r="C10" s="112" t="s">
        <v>120</v>
      </c>
      <c r="D10" s="113" t="s">
        <v>121</v>
      </c>
      <c r="E10" s="102"/>
      <c r="F10" s="102"/>
    </row>
    <row r="11" spans="1:6" ht="24.95" customHeight="1">
      <c r="B11" s="102"/>
      <c r="C11" s="114" t="s">
        <v>122</v>
      </c>
      <c r="D11" s="33">
        <f>VLOOKUP(C7,'[1]SFY 2026-27'!$A$3:$E$61,2,FALSE)</f>
        <v>4890254</v>
      </c>
      <c r="E11" s="102"/>
      <c r="F11" s="102"/>
    </row>
    <row r="12" spans="1:6" ht="24.95" customHeight="1">
      <c r="B12" s="102"/>
      <c r="C12" s="114" t="s">
        <v>123</v>
      </c>
      <c r="D12" s="33">
        <f>VLOOKUP(C7,'[1]SFY 2026-27'!$A$3:$E$61,4,FALSE)</f>
        <v>1532698</v>
      </c>
      <c r="E12" s="102"/>
      <c r="F12" s="102"/>
    </row>
    <row r="13" spans="1:6" ht="24.95" customHeight="1">
      <c r="B13" s="102"/>
      <c r="C13" s="114" t="s">
        <v>124</v>
      </c>
      <c r="D13" s="33">
        <f>VLOOKUP(C7,'[1]SFY 2026-27'!$A$3:$E$61,5,FALSE)</f>
        <v>412130</v>
      </c>
      <c r="F13" s="102"/>
    </row>
    <row r="14" spans="1:6" ht="24.95" customHeight="1" thickBot="1">
      <c r="B14" s="102"/>
      <c r="C14" s="115" t="s">
        <v>125</v>
      </c>
      <c r="D14" s="34">
        <f>SUM(D11:D13)</f>
        <v>6835082</v>
      </c>
      <c r="F14" s="102"/>
    </row>
    <row r="15" spans="1:6" ht="24.95" customHeight="1">
      <c r="B15" s="102"/>
      <c r="C15" s="116"/>
      <c r="D15" s="102"/>
      <c r="F15" s="102"/>
    </row>
    <row r="16" spans="1:6" ht="24.95" customHeight="1">
      <c r="B16" s="102"/>
      <c r="C16" s="285" t="s">
        <v>126</v>
      </c>
      <c r="D16" s="285"/>
      <c r="F16" s="102"/>
    </row>
    <row r="17" spans="2:6" ht="24.95" customHeight="1">
      <c r="B17" s="102"/>
      <c r="C17" s="302" t="s">
        <v>127</v>
      </c>
      <c r="D17" s="302"/>
      <c r="E17" s="102"/>
      <c r="F17" s="102"/>
    </row>
    <row r="18" spans="2:6" ht="24.95" customHeight="1">
      <c r="B18" s="102"/>
      <c r="C18" s="302"/>
      <c r="D18" s="302"/>
      <c r="E18" s="102"/>
      <c r="F18" s="102"/>
    </row>
    <row r="19" spans="2:6" ht="24.95" customHeight="1">
      <c r="B19" s="102"/>
      <c r="C19" s="285"/>
      <c r="D19" s="285"/>
      <c r="E19" s="102"/>
      <c r="F19" s="102"/>
    </row>
    <row r="20" spans="2:6" ht="24.95" customHeight="1">
      <c r="B20" s="102"/>
      <c r="C20" s="117"/>
      <c r="D20" s="118"/>
      <c r="E20" s="102"/>
      <c r="F20" s="102"/>
    </row>
    <row r="21" spans="2:6" ht="24.95" customHeight="1">
      <c r="B21" s="102"/>
      <c r="C21" s="117"/>
      <c r="D21" s="118"/>
      <c r="E21" s="102"/>
      <c r="F21" s="102"/>
    </row>
    <row r="22" spans="2:6" ht="24.95" customHeight="1">
      <c r="B22" s="102"/>
      <c r="C22" s="117"/>
      <c r="D22" s="118"/>
      <c r="E22" s="102"/>
      <c r="F22" s="102"/>
    </row>
    <row r="23" spans="2:6" ht="24.95" customHeight="1">
      <c r="B23" s="102"/>
      <c r="C23" s="116"/>
      <c r="D23" s="102"/>
      <c r="F23" s="102"/>
    </row>
    <row r="24" spans="2:6" ht="24.95" customHeight="1">
      <c r="B24" s="102"/>
    </row>
    <row r="25" spans="2:6" ht="24.95" customHeight="1">
      <c r="B25" s="102"/>
    </row>
    <row r="26" spans="2:6" ht="24.95" customHeight="1">
      <c r="B26" s="102"/>
    </row>
    <row r="27" spans="2:6" ht="24.95" customHeight="1">
      <c r="B27" s="102"/>
    </row>
    <row r="28" spans="2:6" ht="24.95" customHeight="1">
      <c r="B28" s="102"/>
    </row>
    <row r="29" spans="2:6" ht="24.95" customHeight="1">
      <c r="B29" s="102"/>
    </row>
    <row r="30" spans="2:6" ht="24.95" customHeight="1">
      <c r="B30" s="102"/>
    </row>
    <row r="31" spans="2:6" ht="24.95" customHeight="1">
      <c r="B31" s="102"/>
    </row>
    <row r="32" spans="2:6" ht="24.95" customHeight="1">
      <c r="B32" s="102"/>
    </row>
    <row r="33" spans="2:2" ht="24.95" customHeight="1">
      <c r="B33" s="102"/>
    </row>
    <row r="34" spans="2:2" ht="24.95" customHeight="1">
      <c r="B34" s="102"/>
    </row>
    <row r="35" spans="2:2" ht="24.95" customHeight="1">
      <c r="B35" s="102"/>
    </row>
    <row r="36" spans="2:2" ht="24.95" customHeight="1">
      <c r="B36" s="119"/>
    </row>
    <row r="37" spans="2:2" ht="24.95" customHeight="1">
      <c r="B37" s="102"/>
    </row>
    <row r="38" spans="2:2" ht="24.95" customHeight="1">
      <c r="B38" s="102"/>
    </row>
    <row r="39" spans="2:2" ht="24.95" customHeight="1">
      <c r="B39" s="102"/>
    </row>
    <row r="40" spans="2:2" ht="24.95" customHeight="1">
      <c r="B40" s="102"/>
    </row>
    <row r="41" spans="2:2" ht="24.95" customHeight="1">
      <c r="B41" s="102"/>
    </row>
    <row r="42" spans="2:2" ht="24.95" customHeight="1">
      <c r="B42" s="102"/>
    </row>
    <row r="43" spans="2:2" ht="24.95" customHeight="1">
      <c r="B43" s="102"/>
    </row>
    <row r="44" spans="2:2" ht="24.95" customHeight="1">
      <c r="B44" s="119"/>
    </row>
    <row r="45" spans="2:2" ht="24.95" customHeight="1">
      <c r="B45" s="102"/>
    </row>
    <row r="46" spans="2:2" ht="24.95" customHeight="1">
      <c r="B46" s="102"/>
    </row>
    <row r="47" spans="2:2" ht="24.95" customHeight="1">
      <c r="B47" s="102"/>
    </row>
    <row r="48" spans="2:2" ht="24.95" customHeight="1">
      <c r="B48" s="102"/>
    </row>
    <row r="49" spans="2:6" ht="24.95" customHeight="1">
      <c r="B49" s="102"/>
    </row>
    <row r="50" spans="2:6" ht="24.95" customHeight="1">
      <c r="B50" s="119"/>
    </row>
    <row r="51" spans="2:6" ht="24.95" customHeight="1">
      <c r="B51" s="119"/>
    </row>
    <row r="52" spans="2:6" ht="24.95" customHeight="1">
      <c r="B52" s="102"/>
      <c r="E52" s="102"/>
    </row>
    <row r="53" spans="2:6" ht="24.95" customHeight="1">
      <c r="B53" s="102"/>
      <c r="C53" s="102"/>
      <c r="D53" s="102"/>
      <c r="E53" s="102"/>
      <c r="F53" s="102"/>
    </row>
    <row r="54" spans="2:6" ht="24.95" customHeight="1">
      <c r="B54" s="102"/>
      <c r="C54" s="102"/>
      <c r="D54" s="102"/>
      <c r="E54" s="102"/>
      <c r="F54" s="102"/>
    </row>
    <row r="55" spans="2:6" ht="24.95" customHeight="1">
      <c r="B55" s="102"/>
      <c r="C55" s="102"/>
      <c r="D55" s="102"/>
      <c r="E55" s="102"/>
      <c r="F55" s="102"/>
    </row>
    <row r="56" spans="2:6" ht="24.95" customHeight="1">
      <c r="B56" s="102"/>
      <c r="C56" s="102"/>
      <c r="D56" s="102"/>
      <c r="E56" s="102"/>
      <c r="F56" s="102"/>
    </row>
    <row r="57" spans="2:6" ht="24.95" customHeight="1">
      <c r="B57" s="102"/>
      <c r="C57" s="102"/>
      <c r="D57" s="102"/>
      <c r="E57" s="102"/>
      <c r="F57" s="102"/>
    </row>
    <row r="58" spans="2:6" ht="24.95" customHeight="1">
      <c r="B58" s="102"/>
      <c r="C58" s="102"/>
      <c r="D58" s="102"/>
      <c r="E58" s="102"/>
      <c r="F58" s="102"/>
    </row>
    <row r="59" spans="2:6" ht="24.95" customHeight="1">
      <c r="B59" s="102"/>
      <c r="C59" s="102"/>
      <c r="D59" s="102"/>
      <c r="E59" s="102"/>
      <c r="F59" s="102"/>
    </row>
    <row r="60" spans="2:6" ht="24.95" customHeight="1">
      <c r="B60" s="102"/>
      <c r="C60" s="102"/>
      <c r="D60" s="102"/>
      <c r="E60" s="102"/>
      <c r="F60" s="102"/>
    </row>
    <row r="61" spans="2:6" ht="24.95" customHeight="1">
      <c r="B61" s="102"/>
      <c r="C61" s="102"/>
      <c r="D61" s="102"/>
      <c r="E61" s="102"/>
      <c r="F61" s="102"/>
    </row>
    <row r="62" spans="2:6" ht="24.95" customHeight="1">
      <c r="B62" s="102"/>
      <c r="C62" s="102"/>
      <c r="D62" s="102"/>
      <c r="E62" s="102"/>
      <c r="F62" s="102"/>
    </row>
    <row r="63" spans="2:6" ht="24.95" customHeight="1">
      <c r="B63" s="102"/>
      <c r="C63" s="102"/>
      <c r="D63" s="102"/>
      <c r="E63" s="102"/>
      <c r="F63" s="102"/>
    </row>
    <row r="64" spans="2:6" ht="24.95" customHeight="1">
      <c r="B64" s="102"/>
      <c r="C64" s="102"/>
      <c r="D64" s="102"/>
      <c r="E64" s="102"/>
      <c r="F64" s="102"/>
    </row>
    <row r="65" spans="2:6" ht="24.95" customHeight="1">
      <c r="B65" s="102"/>
      <c r="C65" s="102"/>
      <c r="D65" s="102"/>
      <c r="E65" s="102"/>
      <c r="F65" s="102"/>
    </row>
    <row r="66" spans="2:6" ht="24.95" customHeight="1">
      <c r="B66" s="102"/>
      <c r="C66" s="102"/>
      <c r="D66" s="102"/>
      <c r="E66" s="102"/>
      <c r="F66" s="102"/>
    </row>
    <row r="67" spans="2:6" ht="24.95" customHeight="1">
      <c r="B67" s="102"/>
      <c r="C67" s="102"/>
      <c r="D67" s="102"/>
      <c r="E67" s="102"/>
      <c r="F67" s="102"/>
    </row>
    <row r="68" spans="2:6" ht="24.95" customHeight="1">
      <c r="B68" s="102"/>
      <c r="C68" s="102"/>
      <c r="D68" s="102"/>
      <c r="E68" s="102"/>
      <c r="F68" s="102"/>
    </row>
    <row r="69" spans="2:6" ht="24.95" customHeight="1">
      <c r="B69" s="102"/>
      <c r="C69" s="102"/>
      <c r="D69" s="102"/>
      <c r="E69" s="102"/>
      <c r="F69" s="102"/>
    </row>
    <row r="70" spans="2:6" ht="24.95" customHeight="1">
      <c r="B70" s="102"/>
      <c r="C70" s="102"/>
      <c r="D70" s="102"/>
      <c r="E70" s="102"/>
      <c r="F70" s="102"/>
    </row>
    <row r="71" spans="2:6" ht="24.95" customHeight="1">
      <c r="B71" s="102"/>
      <c r="C71" s="102"/>
      <c r="D71" s="102"/>
      <c r="E71" s="102"/>
      <c r="F71" s="102"/>
    </row>
    <row r="72" spans="2:6" ht="24.95" customHeight="1">
      <c r="B72" s="102"/>
      <c r="C72" s="102"/>
      <c r="D72" s="102"/>
      <c r="E72" s="102"/>
      <c r="F72" s="102"/>
    </row>
    <row r="73" spans="2:6" ht="24.95" customHeight="1">
      <c r="B73" s="102"/>
      <c r="C73" s="102"/>
      <c r="D73" s="102"/>
      <c r="E73" s="102"/>
      <c r="F73" s="102"/>
    </row>
    <row r="74" spans="2:6" ht="24.95" customHeight="1">
      <c r="B74" s="102"/>
      <c r="C74" s="102"/>
      <c r="D74" s="102"/>
      <c r="E74" s="102"/>
      <c r="F74" s="102"/>
    </row>
    <row r="75" spans="2:6" ht="24.95" customHeight="1">
      <c r="B75" s="102"/>
      <c r="C75" s="102"/>
      <c r="D75" s="102"/>
      <c r="E75" s="102"/>
      <c r="F75" s="102"/>
    </row>
    <row r="76" spans="2:6" ht="24.95" customHeight="1">
      <c r="B76" s="102"/>
      <c r="C76" s="102"/>
      <c r="D76" s="102"/>
      <c r="E76" s="102"/>
      <c r="F76" s="102"/>
    </row>
    <row r="77" spans="2:6" ht="24.95" customHeight="1">
      <c r="B77" s="102"/>
      <c r="C77" s="102"/>
      <c r="D77" s="102"/>
      <c r="E77" s="102"/>
      <c r="F77" s="102"/>
    </row>
    <row r="78" spans="2:6" ht="24.95" customHeight="1">
      <c r="B78" s="102"/>
      <c r="C78" s="102"/>
      <c r="D78" s="102"/>
      <c r="E78" s="102"/>
      <c r="F78" s="102"/>
    </row>
    <row r="79" spans="2:6" ht="24.95" customHeight="1">
      <c r="B79" s="102"/>
      <c r="C79" s="102"/>
      <c r="D79" s="102"/>
      <c r="E79" s="102"/>
      <c r="F79" s="102"/>
    </row>
    <row r="80" spans="2:6" ht="24.95" customHeight="1">
      <c r="B80" s="102"/>
      <c r="C80" s="102"/>
      <c r="D80" s="102"/>
      <c r="E80" s="102"/>
      <c r="F80" s="102"/>
    </row>
    <row r="81" spans="2:6" ht="24.95" customHeight="1">
      <c r="B81" s="102"/>
      <c r="C81" s="102"/>
      <c r="D81" s="102"/>
      <c r="E81" s="102"/>
      <c r="F81" s="102"/>
    </row>
    <row r="82" spans="2:6" ht="24.95" customHeight="1">
      <c r="B82" s="102"/>
      <c r="C82" s="102"/>
      <c r="D82" s="102"/>
      <c r="E82" s="102"/>
      <c r="F82" s="102"/>
    </row>
    <row r="83" spans="2:6" ht="24.95" customHeight="1">
      <c r="B83" s="102"/>
      <c r="C83" s="102"/>
      <c r="D83" s="102"/>
      <c r="E83" s="102"/>
      <c r="F83" s="102"/>
    </row>
    <row r="84" spans="2:6" ht="24.95" customHeight="1">
      <c r="B84" s="102"/>
      <c r="C84" s="102"/>
      <c r="D84" s="102"/>
      <c r="E84" s="102"/>
      <c r="F84" s="102"/>
    </row>
    <row r="85" spans="2:6" ht="24.95" customHeight="1">
      <c r="B85" s="102"/>
      <c r="C85" s="102"/>
      <c r="D85" s="102"/>
      <c r="E85" s="102"/>
      <c r="F85" s="102"/>
    </row>
    <row r="86" spans="2:6" ht="24.95" customHeight="1">
      <c r="B86" s="102"/>
      <c r="C86" s="102"/>
      <c r="D86" s="102"/>
      <c r="E86" s="102"/>
      <c r="F86" s="102"/>
    </row>
    <row r="87" spans="2:6" ht="24.95" customHeight="1">
      <c r="B87" s="102"/>
      <c r="C87" s="102"/>
      <c r="D87" s="102"/>
      <c r="E87" s="102"/>
      <c r="F87" s="102"/>
    </row>
    <row r="88" spans="2:6" ht="24.95" customHeight="1">
      <c r="B88" s="102"/>
      <c r="C88" s="102"/>
      <c r="D88" s="102"/>
      <c r="E88" s="102"/>
      <c r="F88" s="102"/>
    </row>
    <row r="89" spans="2:6" ht="24.95" customHeight="1">
      <c r="B89" s="102"/>
      <c r="C89" s="102"/>
      <c r="D89" s="102"/>
      <c r="E89" s="102"/>
      <c r="F89" s="102"/>
    </row>
    <row r="90" spans="2:6" ht="24.95" customHeight="1">
      <c r="B90" s="102"/>
      <c r="C90" s="102"/>
      <c r="D90" s="102"/>
      <c r="E90" s="102"/>
      <c r="F90" s="102"/>
    </row>
    <row r="91" spans="2:6" ht="24.95" customHeight="1">
      <c r="B91" s="102"/>
      <c r="C91" s="102"/>
      <c r="D91" s="102"/>
      <c r="E91" s="102"/>
      <c r="F91" s="102"/>
    </row>
    <row r="92" spans="2:6" ht="24.95" customHeight="1">
      <c r="B92" s="102"/>
      <c r="C92" s="102"/>
      <c r="D92" s="102"/>
      <c r="E92" s="102"/>
      <c r="F92" s="102"/>
    </row>
    <row r="93" spans="2:6" ht="24.95" customHeight="1">
      <c r="B93" s="102"/>
      <c r="C93" s="102"/>
      <c r="D93" s="102"/>
      <c r="E93" s="102"/>
      <c r="F93" s="102"/>
    </row>
    <row r="94" spans="2:6" ht="24.95" customHeight="1">
      <c r="B94" s="102"/>
      <c r="C94" s="102"/>
      <c r="D94" s="102"/>
      <c r="E94" s="102"/>
      <c r="F94" s="102"/>
    </row>
    <row r="95" spans="2:6" ht="24.95" customHeight="1">
      <c r="B95" s="102"/>
      <c r="C95" s="102"/>
      <c r="D95" s="102"/>
      <c r="E95" s="102"/>
      <c r="F95" s="102"/>
    </row>
    <row r="96" spans="2:6" ht="24.95" customHeight="1">
      <c r="B96" s="102"/>
      <c r="C96" s="102"/>
      <c r="D96" s="102"/>
      <c r="E96" s="102"/>
      <c r="F96" s="102"/>
    </row>
    <row r="97" spans="2:6" ht="24.95" customHeight="1">
      <c r="B97" s="102"/>
      <c r="C97" s="102"/>
      <c r="D97" s="102"/>
      <c r="E97" s="102"/>
      <c r="F97" s="102"/>
    </row>
    <row r="98" spans="2:6" ht="24.95" customHeight="1">
      <c r="B98" s="102"/>
      <c r="C98" s="102"/>
      <c r="D98" s="102"/>
      <c r="E98" s="102"/>
      <c r="F98" s="102"/>
    </row>
    <row r="99" spans="2:6" ht="24.95" customHeight="1">
      <c r="B99" s="102"/>
      <c r="C99" s="102"/>
      <c r="D99" s="102"/>
      <c r="E99" s="102"/>
      <c r="F99" s="102"/>
    </row>
    <row r="100" spans="2:6" ht="24.95" customHeight="1">
      <c r="B100" s="102"/>
      <c r="C100" s="102"/>
      <c r="D100" s="102"/>
      <c r="E100" s="102"/>
      <c r="F100" s="102"/>
    </row>
    <row r="101" spans="2:6" ht="24.95" customHeight="1">
      <c r="B101" s="102"/>
      <c r="C101" s="102"/>
      <c r="D101" s="102"/>
      <c r="E101" s="102"/>
      <c r="F101" s="102"/>
    </row>
    <row r="102" spans="2:6" ht="24.95" customHeight="1">
      <c r="B102" s="102"/>
      <c r="C102" s="102"/>
      <c r="D102" s="102"/>
      <c r="E102" s="102"/>
      <c r="F102" s="102"/>
    </row>
    <row r="103" spans="2:6" ht="24.95" customHeight="1">
      <c r="B103" s="102"/>
      <c r="C103" s="102"/>
      <c r="D103" s="102"/>
      <c r="E103" s="102"/>
      <c r="F103" s="102"/>
    </row>
    <row r="104" spans="2:6" ht="24.95" customHeight="1">
      <c r="B104" s="102"/>
      <c r="C104" s="102"/>
      <c r="D104" s="102"/>
      <c r="E104" s="102"/>
      <c r="F104" s="102"/>
    </row>
    <row r="105" spans="2:6" ht="24.95" customHeight="1">
      <c r="B105" s="102"/>
      <c r="C105" s="102"/>
      <c r="D105" s="102"/>
      <c r="E105" s="102"/>
      <c r="F105" s="102"/>
    </row>
    <row r="106" spans="2:6" ht="24.95" customHeight="1">
      <c r="B106" s="102"/>
      <c r="C106" s="102"/>
      <c r="D106" s="102"/>
      <c r="E106" s="102"/>
      <c r="F106" s="102"/>
    </row>
    <row r="107" spans="2:6" ht="24.95" customHeight="1">
      <c r="B107" s="102"/>
      <c r="C107" s="102"/>
      <c r="D107" s="102"/>
      <c r="E107" s="102"/>
      <c r="F107" s="102"/>
    </row>
    <row r="108" spans="2:6" ht="24.95" customHeight="1">
      <c r="B108" s="102"/>
      <c r="C108" s="102"/>
      <c r="D108" s="102"/>
      <c r="E108" s="102"/>
      <c r="F108" s="102"/>
    </row>
    <row r="109" spans="2:6" ht="24.95" customHeight="1">
      <c r="B109" s="102"/>
      <c r="C109" s="102"/>
      <c r="D109" s="102"/>
      <c r="E109" s="102"/>
      <c r="F109" s="102"/>
    </row>
    <row r="110" spans="2:6" ht="24.95" customHeight="1">
      <c r="B110" s="102"/>
      <c r="C110" s="102"/>
      <c r="D110" s="102"/>
      <c r="E110" s="102"/>
      <c r="F110" s="102"/>
    </row>
    <row r="111" spans="2:6" ht="24.95" customHeight="1">
      <c r="B111" s="102"/>
      <c r="C111" s="102"/>
      <c r="D111" s="102"/>
      <c r="E111" s="102"/>
      <c r="F111" s="102"/>
    </row>
    <row r="112" spans="2:6" ht="24.95" customHeight="1">
      <c r="B112" s="102"/>
      <c r="C112" s="102"/>
      <c r="D112" s="102"/>
      <c r="E112" s="102"/>
      <c r="F112" s="102"/>
    </row>
    <row r="113" spans="2:6" ht="24.95" customHeight="1">
      <c r="B113" s="102"/>
      <c r="C113" s="102"/>
      <c r="D113" s="102"/>
      <c r="E113" s="102"/>
      <c r="F113" s="102"/>
    </row>
    <row r="114" spans="2:6" ht="24.95" customHeight="1">
      <c r="B114" s="102"/>
      <c r="C114" s="102"/>
      <c r="D114" s="102"/>
      <c r="E114" s="102"/>
      <c r="F114" s="102"/>
    </row>
    <row r="115" spans="2:6" ht="24.95" customHeight="1">
      <c r="B115" s="102"/>
      <c r="C115" s="102"/>
      <c r="D115" s="102"/>
      <c r="E115" s="102"/>
      <c r="F115" s="102"/>
    </row>
    <row r="116" spans="2:6" ht="24.95" customHeight="1">
      <c r="B116" s="102"/>
      <c r="C116" s="102"/>
      <c r="D116" s="102"/>
      <c r="E116" s="102"/>
      <c r="F116" s="102"/>
    </row>
    <row r="117" spans="2:6" ht="24.95" customHeight="1">
      <c r="B117" s="102"/>
      <c r="C117" s="102"/>
      <c r="D117" s="102"/>
      <c r="E117" s="102"/>
      <c r="F117" s="102"/>
    </row>
    <row r="118" spans="2:6" ht="24.95" customHeight="1">
      <c r="B118" s="102"/>
      <c r="C118" s="102"/>
      <c r="D118" s="102"/>
      <c r="E118" s="102"/>
      <c r="F118" s="102"/>
    </row>
    <row r="119" spans="2:6" ht="24.95" customHeight="1">
      <c r="B119" s="102"/>
      <c r="C119" s="102"/>
      <c r="D119" s="102"/>
      <c r="E119" s="102"/>
      <c r="F119" s="102"/>
    </row>
    <row r="120" spans="2:6" ht="24.95" customHeight="1">
      <c r="B120" s="102"/>
      <c r="C120" s="102"/>
      <c r="D120" s="102"/>
      <c r="E120" s="102"/>
      <c r="F120" s="102"/>
    </row>
    <row r="121" spans="2:6" ht="24.95" customHeight="1">
      <c r="B121" s="102"/>
      <c r="C121" s="102"/>
      <c r="D121" s="102"/>
      <c r="E121" s="102"/>
      <c r="F121" s="102"/>
    </row>
    <row r="122" spans="2:6" ht="24.95" customHeight="1">
      <c r="B122" s="102"/>
      <c r="C122" s="102"/>
      <c r="D122" s="102"/>
      <c r="E122" s="102"/>
      <c r="F122" s="102"/>
    </row>
    <row r="123" spans="2:6" ht="24.95" customHeight="1">
      <c r="B123" s="102"/>
      <c r="C123" s="102"/>
      <c r="D123" s="102"/>
      <c r="E123" s="102"/>
      <c r="F123" s="102"/>
    </row>
    <row r="124" spans="2:6" ht="24.95" customHeight="1">
      <c r="B124" s="102"/>
      <c r="C124" s="102"/>
      <c r="D124" s="102"/>
      <c r="E124" s="102"/>
      <c r="F124" s="102"/>
    </row>
    <row r="125" spans="2:6" ht="24.95" customHeight="1">
      <c r="B125" s="102"/>
      <c r="C125" s="102"/>
      <c r="D125" s="102"/>
      <c r="E125" s="102"/>
      <c r="F125" s="102"/>
    </row>
    <row r="126" spans="2:6" ht="24.95" customHeight="1">
      <c r="B126" s="102"/>
      <c r="C126" s="102"/>
      <c r="D126" s="102"/>
      <c r="E126" s="102"/>
      <c r="F126" s="102"/>
    </row>
    <row r="127" spans="2:6" ht="24.95" customHeight="1">
      <c r="B127" s="102"/>
      <c r="C127" s="102"/>
      <c r="D127" s="102"/>
      <c r="E127" s="102"/>
      <c r="F127" s="102"/>
    </row>
    <row r="128" spans="2:6" ht="24.95" customHeight="1">
      <c r="B128" s="102"/>
      <c r="C128" s="102"/>
      <c r="D128" s="102"/>
      <c r="E128" s="102"/>
      <c r="F128" s="102"/>
    </row>
    <row r="129" spans="2:6" ht="24.95" customHeight="1">
      <c r="B129" s="102"/>
      <c r="C129" s="102"/>
      <c r="D129" s="102"/>
      <c r="E129" s="102"/>
      <c r="F129" s="102"/>
    </row>
    <row r="130" spans="2:6" ht="24.95" customHeight="1">
      <c r="B130" s="102"/>
      <c r="C130" s="102"/>
      <c r="D130" s="102"/>
      <c r="E130" s="102"/>
      <c r="F130" s="102"/>
    </row>
    <row r="131" spans="2:6" ht="24.95" customHeight="1">
      <c r="B131" s="102"/>
      <c r="C131" s="102"/>
      <c r="D131" s="102"/>
      <c r="E131" s="102"/>
      <c r="F131" s="102"/>
    </row>
    <row r="132" spans="2:6" ht="24.95" customHeight="1">
      <c r="B132" s="102"/>
      <c r="C132" s="102"/>
      <c r="D132" s="102"/>
      <c r="E132" s="102"/>
      <c r="F132" s="102"/>
    </row>
    <row r="133" spans="2:6" ht="24.95" customHeight="1">
      <c r="B133" s="102"/>
      <c r="C133" s="102"/>
      <c r="D133" s="102"/>
      <c r="E133" s="102"/>
      <c r="F133" s="102"/>
    </row>
    <row r="134" spans="2:6" ht="24.95" customHeight="1">
      <c r="B134" s="102"/>
      <c r="C134" s="102"/>
      <c r="D134" s="102"/>
      <c r="E134" s="102"/>
      <c r="F134" s="102"/>
    </row>
    <row r="135" spans="2:6" ht="24.95" customHeight="1">
      <c r="B135" s="102"/>
      <c r="C135" s="102"/>
      <c r="D135" s="102"/>
      <c r="E135" s="102"/>
      <c r="F135" s="102"/>
    </row>
    <row r="136" spans="2:6" ht="24.95" customHeight="1">
      <c r="B136" s="102"/>
      <c r="C136" s="102"/>
      <c r="D136" s="102"/>
      <c r="E136" s="102"/>
      <c r="F136" s="102"/>
    </row>
    <row r="137" spans="2:6" ht="24.95" customHeight="1">
      <c r="B137" s="102"/>
      <c r="C137" s="102"/>
      <c r="D137" s="102"/>
      <c r="E137" s="102"/>
      <c r="F137" s="102"/>
    </row>
    <row r="138" spans="2:6" ht="24.95" customHeight="1">
      <c r="B138" s="102"/>
      <c r="C138" s="102"/>
      <c r="D138" s="102"/>
      <c r="E138" s="102"/>
      <c r="F138" s="102"/>
    </row>
    <row r="139" spans="2:6" ht="24.95" customHeight="1">
      <c r="B139" s="102"/>
      <c r="C139" s="102"/>
      <c r="D139" s="102"/>
      <c r="E139" s="102"/>
      <c r="F139" s="102"/>
    </row>
    <row r="140" spans="2:6" ht="24.95" customHeight="1">
      <c r="B140" s="102"/>
      <c r="C140" s="102"/>
      <c r="D140" s="102"/>
      <c r="E140" s="102"/>
      <c r="F140" s="102"/>
    </row>
    <row r="141" spans="2:6" ht="24.95" customHeight="1">
      <c r="B141" s="102"/>
      <c r="C141" s="102"/>
      <c r="D141" s="102"/>
      <c r="E141" s="102"/>
      <c r="F141" s="102"/>
    </row>
    <row r="142" spans="2:6" ht="24.95" customHeight="1">
      <c r="B142" s="102"/>
      <c r="C142" s="102"/>
      <c r="D142" s="102"/>
      <c r="E142" s="102"/>
      <c r="F142" s="102"/>
    </row>
    <row r="143" spans="2:6" ht="24.95" customHeight="1">
      <c r="B143" s="102"/>
      <c r="C143" s="102"/>
      <c r="D143" s="102"/>
      <c r="E143" s="102"/>
      <c r="F143" s="102"/>
    </row>
    <row r="144" spans="2:6" ht="24.95" customHeight="1">
      <c r="B144" s="102"/>
      <c r="C144" s="102"/>
      <c r="D144" s="102"/>
      <c r="E144" s="102"/>
      <c r="F144" s="102"/>
    </row>
    <row r="145" spans="2:6" ht="24.95" customHeight="1">
      <c r="B145" s="102"/>
      <c r="C145" s="102"/>
      <c r="D145" s="102"/>
      <c r="E145" s="102"/>
      <c r="F145" s="102"/>
    </row>
    <row r="146" spans="2:6" ht="24.95" customHeight="1">
      <c r="B146" s="102"/>
      <c r="C146" s="102"/>
      <c r="D146" s="102"/>
      <c r="E146" s="102"/>
      <c r="F146" s="102"/>
    </row>
    <row r="147" spans="2:6" ht="24.95" customHeight="1">
      <c r="B147" s="102"/>
      <c r="C147" s="102"/>
      <c r="D147" s="102"/>
      <c r="E147" s="102"/>
      <c r="F147" s="102"/>
    </row>
    <row r="148" spans="2:6" ht="24.95" customHeight="1">
      <c r="B148" s="102"/>
      <c r="C148" s="102"/>
      <c r="D148" s="102"/>
      <c r="E148" s="102"/>
      <c r="F148" s="102"/>
    </row>
    <row r="149" spans="2:6" ht="24.95" customHeight="1">
      <c r="B149" s="102"/>
      <c r="C149" s="102"/>
      <c r="D149" s="102"/>
      <c r="E149" s="102"/>
      <c r="F149" s="102"/>
    </row>
    <row r="150" spans="2:6" ht="24.95" customHeight="1">
      <c r="B150" s="102"/>
      <c r="C150" s="102"/>
      <c r="D150" s="102"/>
      <c r="E150" s="102"/>
      <c r="F150" s="102"/>
    </row>
    <row r="151" spans="2:6" ht="24.95" customHeight="1">
      <c r="B151" s="102"/>
      <c r="C151" s="102"/>
      <c r="D151" s="102"/>
      <c r="E151" s="102"/>
      <c r="F151" s="102"/>
    </row>
    <row r="152" spans="2:6" ht="24.95" customHeight="1">
      <c r="B152" s="102"/>
      <c r="C152" s="102"/>
      <c r="D152" s="102"/>
      <c r="E152" s="102"/>
      <c r="F152" s="102"/>
    </row>
    <row r="153" spans="2:6" ht="24.95" customHeight="1">
      <c r="B153" s="102"/>
      <c r="C153" s="102"/>
      <c r="D153" s="102"/>
      <c r="E153" s="102"/>
      <c r="F153" s="102"/>
    </row>
    <row r="154" spans="2:6" ht="24.95" customHeight="1">
      <c r="B154" s="102"/>
      <c r="C154" s="102"/>
      <c r="D154" s="102"/>
      <c r="E154" s="102"/>
      <c r="F154" s="102"/>
    </row>
    <row r="155" spans="2:6" ht="24.95" customHeight="1">
      <c r="B155" s="102"/>
      <c r="C155" s="102"/>
      <c r="D155" s="102"/>
      <c r="E155" s="102"/>
      <c r="F155" s="102"/>
    </row>
    <row r="156" spans="2:6" ht="24.95" customHeight="1">
      <c r="B156" s="102"/>
      <c r="C156" s="102"/>
      <c r="D156" s="102"/>
      <c r="E156" s="102"/>
      <c r="F156" s="102"/>
    </row>
    <row r="157" spans="2:6" ht="24.95" customHeight="1">
      <c r="B157" s="102"/>
      <c r="C157" s="102"/>
      <c r="D157" s="102"/>
      <c r="E157" s="102"/>
      <c r="F157" s="102"/>
    </row>
    <row r="158" spans="2:6" ht="24.95" customHeight="1">
      <c r="B158" s="102"/>
      <c r="C158" s="102"/>
      <c r="D158" s="102"/>
      <c r="E158" s="102"/>
      <c r="F158" s="102"/>
    </row>
    <row r="159" spans="2:6" ht="24.95" customHeight="1">
      <c r="B159" s="102"/>
      <c r="C159" s="102"/>
      <c r="D159" s="102"/>
      <c r="E159" s="102"/>
      <c r="F159" s="102"/>
    </row>
    <row r="160" spans="2:6" ht="24.95" customHeight="1">
      <c r="B160" s="102"/>
      <c r="C160" s="102"/>
      <c r="D160" s="102"/>
      <c r="E160" s="102"/>
      <c r="F160" s="102"/>
    </row>
    <row r="161" spans="2:6" ht="24.95" customHeight="1">
      <c r="B161" s="102"/>
      <c r="C161" s="102"/>
      <c r="D161" s="102"/>
      <c r="E161" s="102"/>
      <c r="F161" s="102"/>
    </row>
    <row r="162" spans="2:6" ht="24.95" customHeight="1">
      <c r="B162" s="102"/>
      <c r="C162" s="102"/>
      <c r="D162" s="102"/>
      <c r="E162" s="102"/>
      <c r="F162" s="102"/>
    </row>
    <row r="163" spans="2:6" ht="24.95" customHeight="1">
      <c r="B163" s="102"/>
      <c r="C163" s="102"/>
      <c r="D163" s="102"/>
      <c r="E163" s="102"/>
      <c r="F163" s="102"/>
    </row>
    <row r="164" spans="2:6" ht="24.95" customHeight="1">
      <c r="B164" s="102"/>
      <c r="C164" s="102"/>
      <c r="D164" s="102"/>
      <c r="E164" s="102"/>
      <c r="F164" s="102"/>
    </row>
    <row r="165" spans="2:6" ht="24.95" customHeight="1">
      <c r="B165" s="102"/>
      <c r="C165" s="102"/>
      <c r="D165" s="102"/>
      <c r="E165" s="102"/>
      <c r="F165" s="102"/>
    </row>
    <row r="166" spans="2:6" ht="24.95" customHeight="1">
      <c r="B166" s="102"/>
      <c r="C166" s="102"/>
      <c r="D166" s="102"/>
      <c r="E166" s="102"/>
      <c r="F166" s="102"/>
    </row>
    <row r="167" spans="2:6" ht="24.95" customHeight="1">
      <c r="B167" s="102"/>
      <c r="C167" s="102"/>
      <c r="D167" s="102"/>
      <c r="E167" s="102"/>
      <c r="F167" s="102"/>
    </row>
    <row r="168" spans="2:6" ht="24.95" customHeight="1">
      <c r="B168" s="102"/>
      <c r="C168" s="102"/>
      <c r="D168" s="102"/>
      <c r="E168" s="102"/>
      <c r="F168" s="102"/>
    </row>
    <row r="169" spans="2:6" ht="24.95" customHeight="1">
      <c r="B169" s="102"/>
      <c r="C169" s="102"/>
      <c r="D169" s="102"/>
      <c r="E169" s="102"/>
      <c r="F169" s="102"/>
    </row>
    <row r="170" spans="2:6" ht="24.95" customHeight="1">
      <c r="B170" s="102"/>
      <c r="C170" s="102"/>
      <c r="D170" s="102"/>
      <c r="E170" s="102"/>
      <c r="F170" s="102"/>
    </row>
    <row r="171" spans="2:6" ht="24.95" customHeight="1">
      <c r="B171" s="102"/>
      <c r="C171" s="102"/>
      <c r="D171" s="102"/>
      <c r="E171" s="102"/>
      <c r="F171" s="102"/>
    </row>
    <row r="172" spans="2:6" ht="24.95" customHeight="1">
      <c r="B172" s="102"/>
      <c r="C172" s="102"/>
      <c r="D172" s="102"/>
      <c r="E172" s="102"/>
      <c r="F172" s="102"/>
    </row>
    <row r="173" spans="2:6" ht="24.95" customHeight="1">
      <c r="B173" s="102"/>
      <c r="C173" s="102"/>
      <c r="D173" s="102"/>
      <c r="E173" s="102"/>
      <c r="F173" s="102"/>
    </row>
    <row r="174" spans="2:6" ht="24.95" customHeight="1">
      <c r="B174" s="102"/>
      <c r="C174" s="102"/>
      <c r="D174" s="102"/>
      <c r="E174" s="102"/>
      <c r="F174" s="102"/>
    </row>
    <row r="175" spans="2:6" ht="24.95" customHeight="1">
      <c r="B175" s="102"/>
      <c r="C175" s="102"/>
      <c r="D175" s="102"/>
      <c r="E175" s="102"/>
      <c r="F175" s="102"/>
    </row>
    <row r="176" spans="2:6" ht="24.95" customHeight="1">
      <c r="B176" s="102"/>
      <c r="C176" s="102"/>
      <c r="D176" s="102"/>
      <c r="E176" s="102"/>
      <c r="F176" s="102"/>
    </row>
    <row r="177" spans="2:6" ht="24.95" customHeight="1">
      <c r="B177" s="102"/>
      <c r="C177" s="102"/>
      <c r="D177" s="102"/>
      <c r="E177" s="102"/>
      <c r="F177" s="102"/>
    </row>
    <row r="178" spans="2:6" ht="24.95" customHeight="1">
      <c r="B178" s="102"/>
      <c r="C178" s="102"/>
      <c r="D178" s="102"/>
      <c r="E178" s="102"/>
      <c r="F178" s="102"/>
    </row>
    <row r="179" spans="2:6" ht="24.95" customHeight="1">
      <c r="B179" s="102"/>
      <c r="C179" s="102"/>
      <c r="D179" s="102"/>
      <c r="E179" s="102"/>
      <c r="F179" s="102"/>
    </row>
    <row r="180" spans="2:6" ht="24.95" customHeight="1">
      <c r="B180" s="102"/>
      <c r="C180" s="102"/>
      <c r="D180" s="102"/>
      <c r="E180" s="102"/>
      <c r="F180" s="102"/>
    </row>
    <row r="181" spans="2:6" ht="24.95" customHeight="1">
      <c r="B181" s="102"/>
      <c r="C181" s="102"/>
      <c r="D181" s="102"/>
      <c r="E181" s="102"/>
      <c r="F181" s="102"/>
    </row>
    <row r="182" spans="2:6" ht="24.95" customHeight="1">
      <c r="B182" s="102"/>
      <c r="C182" s="102"/>
      <c r="D182" s="102"/>
      <c r="E182" s="102"/>
      <c r="F182" s="102"/>
    </row>
    <row r="183" spans="2:6" ht="24.95" customHeight="1">
      <c r="B183" s="102"/>
      <c r="C183" s="102"/>
      <c r="D183" s="102"/>
      <c r="E183" s="102"/>
      <c r="F183" s="102"/>
    </row>
    <row r="184" spans="2:6" ht="24.95" customHeight="1">
      <c r="B184" s="102"/>
      <c r="C184" s="102"/>
      <c r="D184" s="102"/>
      <c r="E184" s="102"/>
      <c r="F184" s="102"/>
    </row>
    <row r="185" spans="2:6" ht="24.95" customHeight="1">
      <c r="B185" s="102"/>
      <c r="C185" s="102"/>
      <c r="D185" s="102"/>
      <c r="E185" s="102"/>
      <c r="F185" s="102"/>
    </row>
    <row r="186" spans="2:6" ht="24.95" customHeight="1">
      <c r="B186" s="102"/>
      <c r="C186" s="102"/>
      <c r="D186" s="102"/>
      <c r="E186" s="102"/>
      <c r="F186" s="102"/>
    </row>
    <row r="187" spans="2:6" ht="24.95" customHeight="1">
      <c r="B187" s="102"/>
      <c r="C187" s="102"/>
      <c r="D187" s="102"/>
      <c r="E187" s="102"/>
      <c r="F187" s="102"/>
    </row>
    <row r="188" spans="2:6" ht="24.95" customHeight="1">
      <c r="B188" s="102"/>
      <c r="C188" s="102"/>
      <c r="D188" s="102"/>
      <c r="E188" s="102"/>
      <c r="F188" s="102"/>
    </row>
    <row r="189" spans="2:6" ht="24.95" customHeight="1">
      <c r="B189" s="102"/>
      <c r="C189" s="102"/>
      <c r="D189" s="102"/>
      <c r="E189" s="102"/>
      <c r="F189" s="102"/>
    </row>
    <row r="190" spans="2:6" ht="24.95" customHeight="1">
      <c r="B190" s="102"/>
      <c r="C190" s="102"/>
      <c r="D190" s="102"/>
      <c r="E190" s="102"/>
      <c r="F190" s="102"/>
    </row>
    <row r="191" spans="2:6" ht="24.95" customHeight="1">
      <c r="B191" s="102"/>
      <c r="C191" s="102"/>
      <c r="D191" s="102"/>
      <c r="E191" s="102"/>
      <c r="F191" s="102"/>
    </row>
    <row r="192" spans="2:6" ht="24.95" customHeight="1">
      <c r="B192" s="102"/>
      <c r="C192" s="102"/>
      <c r="D192" s="102"/>
      <c r="E192" s="102"/>
      <c r="F192" s="102"/>
    </row>
    <row r="193" spans="2:6" ht="24.95" customHeight="1">
      <c r="B193" s="102"/>
      <c r="C193" s="102"/>
      <c r="D193" s="102"/>
      <c r="E193" s="102"/>
      <c r="F193" s="102"/>
    </row>
    <row r="194" spans="2:6" ht="24.95" customHeight="1">
      <c r="B194" s="102"/>
      <c r="C194" s="102"/>
      <c r="D194" s="102"/>
      <c r="E194" s="102"/>
      <c r="F194" s="102"/>
    </row>
    <row r="195" spans="2:6" ht="24.95" customHeight="1">
      <c r="B195" s="102"/>
      <c r="C195" s="102"/>
      <c r="D195" s="102"/>
      <c r="E195" s="102"/>
      <c r="F195" s="102"/>
    </row>
    <row r="196" spans="2:6" ht="24.95" customHeight="1">
      <c r="B196" s="102"/>
      <c r="C196" s="102"/>
      <c r="D196" s="102"/>
      <c r="E196" s="102"/>
      <c r="F196" s="102"/>
    </row>
    <row r="197" spans="2:6" ht="24.95" customHeight="1">
      <c r="B197" s="102"/>
      <c r="C197" s="102"/>
      <c r="D197" s="102"/>
      <c r="E197" s="102"/>
      <c r="F197" s="102"/>
    </row>
    <row r="198" spans="2:6" ht="24.95" customHeight="1">
      <c r="B198" s="102"/>
      <c r="C198" s="102"/>
      <c r="D198" s="102"/>
      <c r="E198" s="102"/>
      <c r="F198" s="102"/>
    </row>
    <row r="199" spans="2:6" ht="24.95" customHeight="1">
      <c r="B199" s="102"/>
      <c r="C199" s="102"/>
      <c r="D199" s="102"/>
      <c r="E199" s="102"/>
      <c r="F199" s="102"/>
    </row>
    <row r="200" spans="2:6" ht="24.95" customHeight="1">
      <c r="B200" s="102"/>
      <c r="C200" s="102"/>
      <c r="D200" s="102"/>
      <c r="E200" s="102"/>
      <c r="F200" s="102"/>
    </row>
    <row r="201" spans="2:6" ht="24.95" customHeight="1">
      <c r="B201" s="102"/>
      <c r="C201" s="102"/>
      <c r="D201" s="102"/>
      <c r="E201" s="102"/>
      <c r="F201" s="102"/>
    </row>
    <row r="202" spans="2:6" ht="24.95" customHeight="1">
      <c r="B202" s="102"/>
      <c r="C202" s="102"/>
      <c r="D202" s="102"/>
      <c r="E202" s="102"/>
      <c r="F202" s="102"/>
    </row>
    <row r="203" spans="2:6" ht="24.95" customHeight="1">
      <c r="B203" s="102"/>
      <c r="C203" s="102"/>
      <c r="D203" s="102"/>
      <c r="E203" s="102"/>
      <c r="F203" s="102"/>
    </row>
    <row r="204" spans="2:6" ht="24.95" customHeight="1">
      <c r="B204" s="102"/>
      <c r="C204" s="102"/>
      <c r="D204" s="102"/>
      <c r="E204" s="102"/>
      <c r="F204" s="102"/>
    </row>
    <row r="205" spans="2:6" ht="24.95" customHeight="1">
      <c r="B205" s="102"/>
      <c r="C205" s="102"/>
      <c r="D205" s="102"/>
      <c r="E205" s="102"/>
      <c r="F205" s="102"/>
    </row>
    <row r="206" spans="2:6" ht="24.95" customHeight="1">
      <c r="B206" s="102"/>
      <c r="C206" s="102"/>
      <c r="D206" s="102"/>
      <c r="E206" s="102"/>
      <c r="F206" s="102"/>
    </row>
    <row r="207" spans="2:6" ht="24.95" customHeight="1">
      <c r="B207" s="102"/>
      <c r="C207" s="102"/>
      <c r="D207" s="102"/>
      <c r="E207" s="102"/>
      <c r="F207" s="102"/>
    </row>
    <row r="208" spans="2:6" ht="24.95" customHeight="1">
      <c r="B208" s="102"/>
      <c r="C208" s="102"/>
      <c r="D208" s="102"/>
      <c r="E208" s="102"/>
      <c r="F208" s="102"/>
    </row>
    <row r="209" spans="2:6" ht="24.95" customHeight="1">
      <c r="B209" s="102"/>
      <c r="C209" s="102"/>
      <c r="D209" s="102"/>
      <c r="E209" s="102"/>
      <c r="F209" s="102"/>
    </row>
    <row r="210" spans="2:6" ht="24.95" customHeight="1">
      <c r="B210" s="102"/>
      <c r="C210" s="102"/>
      <c r="D210" s="102"/>
      <c r="E210" s="102"/>
      <c r="F210" s="102"/>
    </row>
    <row r="211" spans="2:6" ht="24.95" customHeight="1">
      <c r="B211" s="102"/>
      <c r="C211" s="102"/>
      <c r="D211" s="102"/>
      <c r="E211" s="102"/>
      <c r="F211" s="102"/>
    </row>
    <row r="212" spans="2:6" ht="24.95" customHeight="1">
      <c r="B212" s="102"/>
      <c r="C212" s="102"/>
      <c r="D212" s="102"/>
      <c r="E212" s="102"/>
      <c r="F212" s="102"/>
    </row>
    <row r="213" spans="2:6" ht="24.95" customHeight="1">
      <c r="B213" s="102"/>
      <c r="C213" s="102"/>
      <c r="D213" s="102"/>
      <c r="E213" s="102"/>
      <c r="F213" s="102"/>
    </row>
    <row r="214" spans="2:6" ht="24.95" customHeight="1">
      <c r="B214" s="102"/>
      <c r="C214" s="102"/>
      <c r="D214" s="102"/>
      <c r="E214" s="102"/>
      <c r="F214" s="102"/>
    </row>
    <row r="215" spans="2:6" ht="24.95" customHeight="1">
      <c r="B215" s="102"/>
      <c r="C215" s="102"/>
      <c r="D215" s="102"/>
      <c r="E215" s="102"/>
      <c r="F215" s="102"/>
    </row>
    <row r="216" spans="2:6" ht="24.95" customHeight="1">
      <c r="B216" s="102"/>
      <c r="C216" s="102"/>
      <c r="D216" s="102"/>
      <c r="E216" s="102"/>
      <c r="F216" s="102"/>
    </row>
    <row r="217" spans="2:6" ht="24.95" customHeight="1">
      <c r="B217" s="102"/>
      <c r="C217" s="102"/>
      <c r="D217" s="102"/>
      <c r="E217" s="102"/>
      <c r="F217" s="102"/>
    </row>
    <row r="218" spans="2:6" ht="24.95" customHeight="1">
      <c r="B218" s="102"/>
      <c r="C218" s="102"/>
      <c r="D218" s="102"/>
      <c r="E218" s="102"/>
      <c r="F218" s="102"/>
    </row>
    <row r="219" spans="2:6" ht="24.95" customHeight="1">
      <c r="B219" s="102"/>
      <c r="C219" s="102"/>
      <c r="D219" s="102"/>
      <c r="E219" s="102"/>
      <c r="F219" s="102"/>
    </row>
    <row r="220" spans="2:6" ht="24.95" customHeight="1">
      <c r="B220" s="102"/>
      <c r="C220" s="102"/>
      <c r="D220" s="102"/>
      <c r="E220" s="102"/>
      <c r="F220" s="102"/>
    </row>
    <row r="221" spans="2:6" ht="24.95" customHeight="1">
      <c r="B221" s="102"/>
      <c r="C221" s="102"/>
      <c r="D221" s="102"/>
      <c r="E221" s="102"/>
      <c r="F221" s="102"/>
    </row>
    <row r="222" spans="2:6" ht="24.95" customHeight="1">
      <c r="B222" s="102"/>
      <c r="C222" s="102"/>
      <c r="D222" s="102"/>
      <c r="E222" s="102"/>
      <c r="F222" s="102"/>
    </row>
    <row r="223" spans="2:6" ht="24.95" customHeight="1">
      <c r="B223" s="102"/>
      <c r="C223" s="102"/>
      <c r="D223" s="102"/>
      <c r="E223" s="102"/>
      <c r="F223" s="102"/>
    </row>
    <row r="224" spans="2:6" ht="24.95" customHeight="1">
      <c r="B224" s="102"/>
      <c r="C224" s="102"/>
      <c r="D224" s="102"/>
      <c r="E224" s="102"/>
      <c r="F224" s="102"/>
    </row>
    <row r="225" spans="2:6" ht="24.95" customHeight="1">
      <c r="B225" s="102"/>
      <c r="C225" s="102"/>
      <c r="D225" s="102"/>
      <c r="E225" s="102"/>
      <c r="F225" s="102"/>
    </row>
    <row r="226" spans="2:6" ht="24.95" customHeight="1">
      <c r="B226" s="102"/>
      <c r="C226" s="102"/>
      <c r="D226" s="102"/>
      <c r="E226" s="102"/>
      <c r="F226" s="102"/>
    </row>
    <row r="227" spans="2:6" ht="24.95" customHeight="1">
      <c r="B227" s="102"/>
      <c r="C227" s="102"/>
      <c r="D227" s="102"/>
      <c r="E227" s="102"/>
      <c r="F227" s="102"/>
    </row>
    <row r="228" spans="2:6" ht="24.95" customHeight="1">
      <c r="B228" s="102"/>
      <c r="C228" s="102"/>
      <c r="D228" s="102"/>
      <c r="E228" s="102"/>
      <c r="F228" s="102"/>
    </row>
    <row r="229" spans="2:6" ht="24.95" customHeight="1">
      <c r="B229" s="102"/>
      <c r="C229" s="102"/>
      <c r="D229" s="102"/>
      <c r="E229" s="102"/>
      <c r="F229" s="102"/>
    </row>
    <row r="230" spans="2:6" ht="24.95" customHeight="1">
      <c r="B230" s="102"/>
      <c r="C230" s="102"/>
      <c r="D230" s="102"/>
      <c r="E230" s="102"/>
      <c r="F230" s="102"/>
    </row>
    <row r="231" spans="2:6" ht="24.95" customHeight="1">
      <c r="B231" s="102"/>
      <c r="C231" s="102"/>
      <c r="D231" s="102"/>
      <c r="E231" s="102"/>
      <c r="F231" s="102"/>
    </row>
    <row r="232" spans="2:6" ht="24.95" customHeight="1">
      <c r="B232" s="102"/>
      <c r="C232" s="102"/>
      <c r="D232" s="102"/>
      <c r="E232" s="102"/>
      <c r="F232" s="102"/>
    </row>
    <row r="233" spans="2:6" ht="24.95" customHeight="1">
      <c r="B233" s="102"/>
      <c r="C233" s="102"/>
      <c r="D233" s="102"/>
      <c r="E233" s="102"/>
      <c r="F233" s="102"/>
    </row>
    <row r="234" spans="2:6" ht="24.95" customHeight="1">
      <c r="B234" s="102"/>
      <c r="C234" s="102"/>
      <c r="D234" s="102"/>
      <c r="E234" s="102"/>
      <c r="F234" s="102"/>
    </row>
    <row r="235" spans="2:6" ht="24.95" customHeight="1">
      <c r="B235" s="102"/>
      <c r="C235" s="102"/>
      <c r="D235" s="102"/>
      <c r="E235" s="102"/>
      <c r="F235" s="102"/>
    </row>
    <row r="236" spans="2:6" ht="24.95" customHeight="1">
      <c r="B236" s="102"/>
      <c r="C236" s="102"/>
      <c r="D236" s="102"/>
      <c r="E236" s="102"/>
      <c r="F236" s="102"/>
    </row>
    <row r="237" spans="2:6" ht="24.95" customHeight="1">
      <c r="B237" s="102"/>
      <c r="C237" s="102"/>
      <c r="D237" s="102"/>
      <c r="E237" s="102"/>
      <c r="F237" s="102"/>
    </row>
    <row r="238" spans="2:6" ht="24.95" customHeight="1">
      <c r="B238" s="102"/>
      <c r="C238" s="102"/>
      <c r="D238" s="102"/>
      <c r="E238" s="102"/>
      <c r="F238" s="102"/>
    </row>
    <row r="239" spans="2:6" ht="24.95" customHeight="1">
      <c r="B239" s="102"/>
      <c r="C239" s="102"/>
      <c r="D239" s="102"/>
      <c r="E239" s="102"/>
      <c r="F239" s="102"/>
    </row>
    <row r="240" spans="2:6" ht="24.95" customHeight="1">
      <c r="B240" s="102"/>
      <c r="C240" s="102"/>
      <c r="D240" s="102"/>
      <c r="E240" s="102"/>
      <c r="F240" s="102"/>
    </row>
    <row r="241" spans="2:6" ht="24.95" customHeight="1">
      <c r="B241" s="102"/>
      <c r="C241" s="102"/>
      <c r="D241" s="102"/>
      <c r="E241" s="102"/>
      <c r="F241" s="102"/>
    </row>
    <row r="242" spans="2:6" ht="24.95" customHeight="1">
      <c r="B242" s="102"/>
      <c r="C242" s="102"/>
      <c r="D242" s="102"/>
      <c r="E242" s="102"/>
      <c r="F242" s="102"/>
    </row>
    <row r="243" spans="2:6" ht="24.95" customHeight="1">
      <c r="B243" s="102"/>
      <c r="C243" s="102"/>
      <c r="D243" s="102"/>
      <c r="E243" s="102"/>
      <c r="F243" s="102"/>
    </row>
    <row r="244" spans="2:6" ht="24.95" customHeight="1">
      <c r="B244" s="102"/>
      <c r="C244" s="102"/>
      <c r="D244" s="102"/>
      <c r="E244" s="102"/>
      <c r="F244" s="102"/>
    </row>
    <row r="245" spans="2:6" ht="24.95" customHeight="1">
      <c r="B245" s="102"/>
      <c r="C245" s="102"/>
      <c r="D245" s="102"/>
      <c r="E245" s="102"/>
      <c r="F245" s="102"/>
    </row>
    <row r="246" spans="2:6" ht="24.95" customHeight="1">
      <c r="B246" s="102"/>
      <c r="C246" s="102"/>
      <c r="D246" s="102"/>
      <c r="E246" s="102"/>
      <c r="F246" s="102"/>
    </row>
    <row r="247" spans="2:6" ht="24.95" customHeight="1">
      <c r="B247" s="102"/>
      <c r="C247" s="102"/>
      <c r="D247" s="102"/>
      <c r="E247" s="102"/>
      <c r="F247" s="102"/>
    </row>
    <row r="248" spans="2:6" ht="24.95" customHeight="1">
      <c r="B248" s="102"/>
      <c r="C248" s="102"/>
      <c r="D248" s="102"/>
      <c r="E248" s="102"/>
      <c r="F248" s="102"/>
    </row>
    <row r="249" spans="2:6" ht="24.95" customHeight="1">
      <c r="B249" s="102"/>
      <c r="C249" s="102"/>
      <c r="D249" s="102"/>
      <c r="E249" s="102"/>
      <c r="F249" s="102"/>
    </row>
    <row r="250" spans="2:6" ht="24.95" customHeight="1">
      <c r="B250" s="102"/>
      <c r="C250" s="102"/>
      <c r="D250" s="102"/>
      <c r="E250" s="102"/>
      <c r="F250" s="102"/>
    </row>
    <row r="251" spans="2:6" ht="24.95" customHeight="1">
      <c r="B251" s="102"/>
      <c r="C251" s="102"/>
      <c r="D251" s="102"/>
      <c r="E251" s="102"/>
      <c r="F251" s="102"/>
    </row>
    <row r="252" spans="2:6" ht="24.95" customHeight="1">
      <c r="B252" s="102"/>
      <c r="C252" s="102"/>
      <c r="D252" s="102"/>
      <c r="E252" s="102"/>
      <c r="F252" s="102"/>
    </row>
    <row r="253" spans="2:6" ht="24.95" customHeight="1">
      <c r="B253" s="102"/>
      <c r="C253" s="102"/>
      <c r="D253" s="102"/>
      <c r="E253" s="102"/>
      <c r="F253" s="102"/>
    </row>
    <row r="254" spans="2:6" ht="24.95" customHeight="1">
      <c r="B254" s="102"/>
      <c r="C254" s="102"/>
      <c r="D254" s="102"/>
      <c r="E254" s="102"/>
      <c r="F254" s="102"/>
    </row>
    <row r="255" spans="2:6" ht="24.95" customHeight="1">
      <c r="B255" s="102"/>
      <c r="C255" s="102"/>
      <c r="D255" s="102"/>
      <c r="E255" s="102"/>
      <c r="F255" s="102"/>
    </row>
    <row r="256" spans="2:6" ht="24.95" customHeight="1">
      <c r="B256" s="102"/>
      <c r="C256" s="102"/>
      <c r="D256" s="102"/>
      <c r="E256" s="102"/>
      <c r="F256" s="102"/>
    </row>
    <row r="257" spans="2:6" ht="24.95" customHeight="1">
      <c r="B257" s="102"/>
      <c r="C257" s="102"/>
      <c r="D257" s="102"/>
      <c r="E257" s="102"/>
      <c r="F257" s="102"/>
    </row>
    <row r="258" spans="2:6" ht="24.95" customHeight="1">
      <c r="B258" s="102"/>
      <c r="C258" s="102"/>
      <c r="D258" s="102"/>
      <c r="E258" s="102"/>
      <c r="F258" s="102"/>
    </row>
    <row r="259" spans="2:6" ht="24.95" customHeight="1">
      <c r="B259" s="102"/>
      <c r="C259" s="102"/>
      <c r="D259" s="102"/>
      <c r="E259" s="102"/>
      <c r="F259" s="102"/>
    </row>
    <row r="260" spans="2:6" ht="24.95" customHeight="1">
      <c r="B260" s="102"/>
      <c r="C260" s="102"/>
      <c r="D260" s="102"/>
      <c r="E260" s="102"/>
      <c r="F260" s="102"/>
    </row>
    <row r="261" spans="2:6" ht="24.95" customHeight="1">
      <c r="B261" s="102"/>
      <c r="C261" s="102"/>
      <c r="D261" s="102"/>
      <c r="E261" s="102"/>
      <c r="F261" s="102"/>
    </row>
    <row r="262" spans="2:6" ht="24.95" customHeight="1">
      <c r="B262" s="102"/>
      <c r="C262" s="102"/>
      <c r="D262" s="102"/>
      <c r="E262" s="102"/>
      <c r="F262" s="102"/>
    </row>
    <row r="263" spans="2:6" ht="24.95" customHeight="1">
      <c r="B263" s="102"/>
      <c r="C263" s="102"/>
      <c r="D263" s="102"/>
      <c r="E263" s="102"/>
      <c r="F263" s="102"/>
    </row>
    <row r="264" spans="2:6" ht="24.95" customHeight="1">
      <c r="B264" s="102"/>
      <c r="C264" s="102"/>
      <c r="D264" s="102"/>
      <c r="E264" s="102"/>
      <c r="F264" s="102"/>
    </row>
    <row r="265" spans="2:6" ht="24.95" customHeight="1">
      <c r="B265" s="102"/>
      <c r="C265" s="102"/>
      <c r="D265" s="102"/>
      <c r="E265" s="102"/>
      <c r="F265" s="102"/>
    </row>
    <row r="266" spans="2:6" ht="24.95" customHeight="1">
      <c r="B266" s="102"/>
      <c r="C266" s="102"/>
      <c r="D266" s="102"/>
      <c r="E266" s="102"/>
      <c r="F266" s="102"/>
    </row>
    <row r="267" spans="2:6" ht="24.95" customHeight="1">
      <c r="B267" s="102"/>
      <c r="C267" s="102"/>
      <c r="D267" s="102"/>
      <c r="E267" s="102"/>
      <c r="F267" s="102"/>
    </row>
    <row r="268" spans="2:6" ht="24.95" customHeight="1">
      <c r="B268" s="102"/>
      <c r="C268" s="102"/>
      <c r="D268" s="102"/>
      <c r="E268" s="102"/>
      <c r="F268" s="102"/>
    </row>
    <row r="269" spans="2:6" ht="24.95" customHeight="1">
      <c r="B269" s="102"/>
      <c r="C269" s="102"/>
      <c r="D269" s="102"/>
      <c r="E269" s="102"/>
      <c r="F269" s="102"/>
    </row>
    <row r="270" spans="2:6" ht="24.95" customHeight="1">
      <c r="B270" s="102"/>
      <c r="C270" s="102"/>
      <c r="D270" s="102"/>
      <c r="E270" s="102"/>
      <c r="F270" s="102"/>
    </row>
    <row r="271" spans="2:6" ht="24.95" customHeight="1">
      <c r="B271" s="102"/>
      <c r="C271" s="102"/>
      <c r="D271" s="102"/>
      <c r="E271" s="102"/>
      <c r="F271" s="102"/>
    </row>
    <row r="272" spans="2:6" ht="24.95" customHeight="1">
      <c r="B272" s="102"/>
      <c r="C272" s="102"/>
      <c r="D272" s="102"/>
      <c r="E272" s="102"/>
      <c r="F272" s="102"/>
    </row>
    <row r="273" spans="2:6" ht="24.95" customHeight="1">
      <c r="B273" s="102"/>
      <c r="C273" s="102"/>
      <c r="D273" s="102"/>
      <c r="E273" s="102"/>
      <c r="F273" s="102"/>
    </row>
    <row r="274" spans="2:6" ht="24.95" customHeight="1">
      <c r="B274" s="102"/>
      <c r="C274" s="102"/>
      <c r="D274" s="102"/>
      <c r="E274" s="102"/>
      <c r="F274" s="102"/>
    </row>
    <row r="275" spans="2:6" ht="24.95" customHeight="1">
      <c r="B275" s="102"/>
      <c r="C275" s="102"/>
      <c r="D275" s="102"/>
      <c r="E275" s="102"/>
      <c r="F275" s="102"/>
    </row>
    <row r="276" spans="2:6" ht="24.95" customHeight="1">
      <c r="B276" s="102"/>
      <c r="C276" s="102"/>
      <c r="D276" s="102"/>
      <c r="E276" s="102"/>
      <c r="F276" s="102"/>
    </row>
    <row r="277" spans="2:6" ht="24.95" customHeight="1">
      <c r="B277" s="102"/>
      <c r="C277" s="102"/>
      <c r="D277" s="102"/>
      <c r="E277" s="102"/>
      <c r="F277" s="102"/>
    </row>
    <row r="278" spans="2:6" ht="24.95" customHeight="1">
      <c r="B278" s="102"/>
      <c r="C278" s="102"/>
      <c r="D278" s="102"/>
      <c r="E278" s="102"/>
      <c r="F278" s="102"/>
    </row>
    <row r="279" spans="2:6" ht="24.95" customHeight="1">
      <c r="B279" s="102"/>
      <c r="C279" s="102"/>
      <c r="D279" s="102"/>
      <c r="E279" s="102"/>
      <c r="F279" s="102"/>
    </row>
    <row r="280" spans="2:6" ht="24.95" customHeight="1">
      <c r="B280" s="102"/>
      <c r="C280" s="102"/>
      <c r="D280" s="102"/>
      <c r="E280" s="102"/>
      <c r="F280" s="102"/>
    </row>
    <row r="281" spans="2:6" ht="24.95" customHeight="1">
      <c r="B281" s="102"/>
      <c r="C281" s="102"/>
      <c r="D281" s="102"/>
      <c r="E281" s="102"/>
      <c r="F281" s="102"/>
    </row>
    <row r="282" spans="2:6" ht="24.95" customHeight="1">
      <c r="B282" s="102"/>
      <c r="C282" s="102"/>
      <c r="D282" s="102"/>
      <c r="E282" s="102"/>
      <c r="F282" s="102"/>
    </row>
    <row r="283" spans="2:6" ht="24.95" customHeight="1">
      <c r="B283" s="102"/>
      <c r="C283" s="102"/>
      <c r="D283" s="102"/>
      <c r="E283" s="102"/>
      <c r="F283" s="102"/>
    </row>
    <row r="284" spans="2:6" ht="24.95" customHeight="1">
      <c r="B284" s="102"/>
      <c r="C284" s="102"/>
      <c r="D284" s="102"/>
      <c r="E284" s="102"/>
      <c r="F284" s="102"/>
    </row>
    <row r="285" spans="2:6" ht="24.95" customHeight="1">
      <c r="B285" s="102"/>
      <c r="C285" s="102"/>
      <c r="D285" s="102"/>
      <c r="E285" s="102"/>
      <c r="F285" s="102"/>
    </row>
    <row r="286" spans="2:6" ht="24.95" customHeight="1">
      <c r="B286" s="102"/>
      <c r="C286" s="102"/>
      <c r="D286" s="102"/>
      <c r="E286" s="102"/>
      <c r="F286" s="102"/>
    </row>
    <row r="287" spans="2:6" ht="24.95" customHeight="1">
      <c r="B287" s="102"/>
      <c r="C287" s="102"/>
      <c r="D287" s="102"/>
      <c r="E287" s="102"/>
      <c r="F287" s="102"/>
    </row>
    <row r="288" spans="2:6" ht="24.95" customHeight="1">
      <c r="B288" s="102"/>
      <c r="C288" s="102"/>
      <c r="D288" s="102"/>
      <c r="E288" s="102"/>
      <c r="F288" s="102"/>
    </row>
    <row r="289" spans="2:6" ht="24.95" customHeight="1">
      <c r="B289" s="102"/>
      <c r="C289" s="102"/>
      <c r="D289" s="102"/>
      <c r="E289" s="102"/>
      <c r="F289" s="102"/>
    </row>
    <row r="290" spans="2:6" ht="24.95" customHeight="1">
      <c r="B290" s="102"/>
      <c r="C290" s="102"/>
      <c r="D290" s="102"/>
      <c r="E290" s="102"/>
      <c r="F290" s="102"/>
    </row>
    <row r="291" spans="2:6" ht="24.95" customHeight="1">
      <c r="B291" s="102"/>
      <c r="C291" s="102"/>
      <c r="D291" s="102"/>
      <c r="E291" s="102"/>
      <c r="F291" s="102"/>
    </row>
    <row r="292" spans="2:6" ht="24.95" customHeight="1">
      <c r="B292" s="102"/>
      <c r="C292" s="102"/>
      <c r="D292" s="102"/>
      <c r="E292" s="102"/>
      <c r="F292" s="102"/>
    </row>
    <row r="293" spans="2:6" ht="24.95" customHeight="1">
      <c r="B293" s="102"/>
      <c r="C293" s="102"/>
      <c r="D293" s="102"/>
      <c r="E293" s="102"/>
      <c r="F293" s="102"/>
    </row>
    <row r="294" spans="2:6" ht="24.95" customHeight="1">
      <c r="B294" s="102"/>
      <c r="C294" s="102"/>
      <c r="D294" s="102"/>
      <c r="E294" s="102"/>
      <c r="F294" s="102"/>
    </row>
    <row r="295" spans="2:6" ht="24.95" customHeight="1">
      <c r="B295" s="102"/>
      <c r="C295" s="102"/>
      <c r="D295" s="102"/>
      <c r="E295" s="102"/>
      <c r="F295" s="102"/>
    </row>
    <row r="296" spans="2:6" ht="24.95" customHeight="1">
      <c r="B296" s="102"/>
      <c r="C296" s="102"/>
      <c r="D296" s="102"/>
      <c r="E296" s="102"/>
      <c r="F296" s="102"/>
    </row>
    <row r="297" spans="2:6" ht="24.95" customHeight="1">
      <c r="B297" s="102"/>
      <c r="C297" s="102"/>
      <c r="D297" s="102"/>
      <c r="E297" s="102"/>
      <c r="F297" s="102"/>
    </row>
    <row r="298" spans="2:6" ht="24.95" customHeight="1">
      <c r="B298" s="102"/>
      <c r="C298" s="102"/>
      <c r="D298" s="102"/>
      <c r="E298" s="102"/>
      <c r="F298" s="102"/>
    </row>
    <row r="299" spans="2:6" ht="24.95" customHeight="1">
      <c r="B299" s="102"/>
      <c r="C299" s="102"/>
      <c r="D299" s="102"/>
      <c r="E299" s="102"/>
      <c r="F299" s="102"/>
    </row>
    <row r="300" spans="2:6" ht="24.95" customHeight="1">
      <c r="B300" s="102"/>
      <c r="C300" s="102"/>
      <c r="D300" s="102"/>
      <c r="E300" s="102"/>
      <c r="F300" s="102"/>
    </row>
    <row r="301" spans="2:6" ht="24.95" customHeight="1">
      <c r="B301" s="102"/>
      <c r="C301" s="102"/>
      <c r="D301" s="102"/>
      <c r="E301" s="102"/>
      <c r="F301" s="102"/>
    </row>
    <row r="302" spans="2:6" ht="24.95" customHeight="1">
      <c r="B302" s="102"/>
      <c r="C302" s="102"/>
      <c r="D302" s="102"/>
      <c r="E302" s="102"/>
      <c r="F302" s="102"/>
    </row>
    <row r="303" spans="2:6" ht="24.95" customHeight="1">
      <c r="B303" s="102"/>
      <c r="C303" s="102"/>
      <c r="D303" s="102"/>
      <c r="E303" s="102"/>
      <c r="F303" s="102"/>
    </row>
    <row r="304" spans="2:6" ht="24.95" customHeight="1">
      <c r="B304" s="102"/>
      <c r="C304" s="102"/>
      <c r="D304" s="102"/>
      <c r="E304" s="102"/>
      <c r="F304" s="102"/>
    </row>
    <row r="305" spans="2:6" ht="24.95" customHeight="1">
      <c r="B305" s="102"/>
      <c r="C305" s="102"/>
      <c r="D305" s="102"/>
      <c r="E305" s="102"/>
      <c r="F305" s="102"/>
    </row>
    <row r="306" spans="2:6" ht="24.95" customHeight="1">
      <c r="B306" s="102"/>
      <c r="C306" s="102"/>
      <c r="D306" s="102"/>
      <c r="E306" s="102"/>
      <c r="F306" s="102"/>
    </row>
    <row r="307" spans="2:6" ht="24.95" customHeight="1">
      <c r="B307" s="102"/>
      <c r="C307" s="102"/>
      <c r="D307" s="102"/>
      <c r="E307" s="102"/>
      <c r="F307" s="102"/>
    </row>
    <row r="308" spans="2:6" ht="24.95" customHeight="1">
      <c r="B308" s="102"/>
      <c r="C308" s="102"/>
      <c r="D308" s="102"/>
      <c r="E308" s="102"/>
      <c r="F308" s="102"/>
    </row>
    <row r="309" spans="2:6" ht="24.95" customHeight="1">
      <c r="B309" s="102"/>
      <c r="C309" s="102"/>
      <c r="D309" s="102"/>
      <c r="E309" s="102"/>
      <c r="F309" s="102"/>
    </row>
    <row r="310" spans="2:6" ht="24.95" customHeight="1">
      <c r="B310" s="102"/>
      <c r="C310" s="102"/>
      <c r="D310" s="102"/>
      <c r="E310" s="102"/>
      <c r="F310" s="102"/>
    </row>
    <row r="311" spans="2:6" ht="24.95" customHeight="1">
      <c r="B311" s="102"/>
      <c r="C311" s="102"/>
      <c r="D311" s="102"/>
      <c r="E311" s="102"/>
      <c r="F311" s="102"/>
    </row>
    <row r="312" spans="2:6" ht="24.95" customHeight="1">
      <c r="B312" s="102"/>
      <c r="C312" s="102"/>
      <c r="D312" s="102"/>
      <c r="E312" s="102"/>
      <c r="F312" s="102"/>
    </row>
    <row r="313" spans="2:6" ht="24.95" customHeight="1">
      <c r="B313" s="102"/>
      <c r="C313" s="102"/>
      <c r="D313" s="102"/>
      <c r="E313" s="102"/>
      <c r="F313" s="102"/>
    </row>
    <row r="314" spans="2:6" ht="24.95" customHeight="1">
      <c r="B314" s="102"/>
      <c r="C314" s="102"/>
      <c r="D314" s="102"/>
      <c r="E314" s="102"/>
      <c r="F314" s="102"/>
    </row>
    <row r="315" spans="2:6" ht="24.95" customHeight="1">
      <c r="B315" s="102"/>
      <c r="C315" s="102"/>
      <c r="D315" s="102"/>
      <c r="E315" s="102"/>
      <c r="F315" s="102"/>
    </row>
    <row r="316" spans="2:6" ht="24.95" customHeight="1">
      <c r="B316" s="102"/>
      <c r="C316" s="102"/>
      <c r="D316" s="102"/>
      <c r="E316" s="102"/>
      <c r="F316" s="102"/>
    </row>
    <row r="317" spans="2:6" ht="24.95" customHeight="1">
      <c r="B317" s="102"/>
      <c r="C317" s="102"/>
      <c r="D317" s="102"/>
      <c r="E317" s="102"/>
      <c r="F317" s="102"/>
    </row>
    <row r="318" spans="2:6" ht="24.95" customHeight="1">
      <c r="B318" s="102"/>
      <c r="C318" s="102"/>
      <c r="D318" s="102"/>
      <c r="E318" s="102"/>
      <c r="F318" s="102"/>
    </row>
    <row r="319" spans="2:6" ht="24.95" customHeight="1">
      <c r="B319" s="102"/>
      <c r="C319" s="102"/>
      <c r="D319" s="102"/>
      <c r="E319" s="102"/>
      <c r="F319" s="102"/>
    </row>
    <row r="320" spans="2:6" ht="24.95" customHeight="1">
      <c r="B320" s="102"/>
      <c r="C320" s="102"/>
      <c r="D320" s="102"/>
      <c r="E320" s="102"/>
      <c r="F320" s="102"/>
    </row>
    <row r="321" spans="2:6" ht="24.95" customHeight="1">
      <c r="B321" s="102"/>
      <c r="C321" s="102"/>
      <c r="D321" s="102"/>
      <c r="E321" s="102"/>
      <c r="F321" s="102"/>
    </row>
    <row r="322" spans="2:6" ht="24.95" customHeight="1">
      <c r="B322" s="102"/>
      <c r="C322" s="102"/>
      <c r="D322" s="102"/>
      <c r="E322" s="102"/>
      <c r="F322" s="102"/>
    </row>
    <row r="323" spans="2:6" ht="24.95" customHeight="1">
      <c r="B323" s="102"/>
      <c r="C323" s="102"/>
      <c r="D323" s="102"/>
      <c r="E323" s="102"/>
      <c r="F323" s="102"/>
    </row>
    <row r="324" spans="2:6" ht="24.95" customHeight="1">
      <c r="B324" s="102"/>
      <c r="C324" s="102"/>
      <c r="D324" s="102"/>
      <c r="E324" s="102"/>
      <c r="F324" s="102"/>
    </row>
    <row r="325" spans="2:6" ht="24.95" customHeight="1">
      <c r="B325" s="102"/>
      <c r="C325" s="102"/>
      <c r="D325" s="102"/>
      <c r="E325" s="102"/>
      <c r="F325" s="102"/>
    </row>
    <row r="326" spans="2:6" ht="24.95" customHeight="1">
      <c r="B326" s="102"/>
      <c r="C326" s="102"/>
      <c r="D326" s="102"/>
      <c r="E326" s="102"/>
      <c r="F326" s="102"/>
    </row>
    <row r="327" spans="2:6" ht="24.95" customHeight="1">
      <c r="B327" s="102"/>
      <c r="C327" s="102"/>
      <c r="D327" s="102"/>
      <c r="E327" s="102"/>
      <c r="F327" s="102"/>
    </row>
    <row r="328" spans="2:6" ht="24.95" customHeight="1">
      <c r="B328" s="102"/>
      <c r="C328" s="102"/>
      <c r="D328" s="102"/>
      <c r="E328" s="102"/>
      <c r="F328" s="102"/>
    </row>
    <row r="329" spans="2:6" ht="24.95" customHeight="1">
      <c r="B329" s="102"/>
      <c r="C329" s="102"/>
      <c r="D329" s="102"/>
      <c r="E329" s="102"/>
      <c r="F329" s="102"/>
    </row>
    <row r="330" spans="2:6" ht="24.95" customHeight="1">
      <c r="B330" s="102"/>
      <c r="C330" s="102"/>
      <c r="D330" s="102"/>
      <c r="E330" s="102"/>
      <c r="F330" s="102"/>
    </row>
    <row r="331" spans="2:6" ht="24.95" customHeight="1">
      <c r="B331" s="102"/>
      <c r="C331" s="102"/>
      <c r="D331" s="102"/>
      <c r="E331" s="102"/>
      <c r="F331" s="102"/>
    </row>
    <row r="332" spans="2:6" ht="24.95" customHeight="1">
      <c r="B332" s="102"/>
      <c r="C332" s="102"/>
      <c r="D332" s="102"/>
      <c r="E332" s="102"/>
      <c r="F332" s="102"/>
    </row>
    <row r="333" spans="2:6" ht="24.95" customHeight="1">
      <c r="B333" s="102"/>
      <c r="C333" s="102"/>
      <c r="D333" s="102"/>
      <c r="E333" s="102"/>
      <c r="F333" s="102"/>
    </row>
    <row r="334" spans="2:6" ht="24.95" customHeight="1">
      <c r="B334" s="102"/>
      <c r="C334" s="102"/>
      <c r="D334" s="102"/>
      <c r="E334" s="102"/>
      <c r="F334" s="102"/>
    </row>
    <row r="335" spans="2:6" ht="24.95" customHeight="1">
      <c r="B335" s="102"/>
      <c r="C335" s="102"/>
      <c r="D335" s="102"/>
      <c r="E335" s="102"/>
      <c r="F335" s="102"/>
    </row>
    <row r="336" spans="2:6" ht="24.95" customHeight="1">
      <c r="B336" s="102"/>
      <c r="C336" s="102"/>
      <c r="D336" s="102"/>
      <c r="E336" s="102"/>
      <c r="F336" s="102"/>
    </row>
    <row r="337" spans="2:6" ht="24.95" customHeight="1">
      <c r="B337" s="102"/>
      <c r="C337" s="102"/>
      <c r="D337" s="102"/>
      <c r="E337" s="102"/>
      <c r="F337" s="102"/>
    </row>
    <row r="338" spans="2:6" ht="24.95" customHeight="1">
      <c r="B338" s="102"/>
      <c r="C338" s="102"/>
      <c r="D338" s="102"/>
      <c r="E338" s="102"/>
      <c r="F338" s="102"/>
    </row>
    <row r="339" spans="2:6" ht="24.95" customHeight="1">
      <c r="B339" s="102"/>
      <c r="C339" s="102"/>
      <c r="D339" s="102"/>
      <c r="E339" s="102"/>
      <c r="F339" s="102"/>
    </row>
    <row r="340" spans="2:6" ht="24.95" customHeight="1">
      <c r="B340" s="102"/>
      <c r="C340" s="102"/>
      <c r="D340" s="102"/>
      <c r="E340" s="102"/>
      <c r="F340" s="102"/>
    </row>
    <row r="341" spans="2:6" ht="24.95" customHeight="1">
      <c r="B341" s="102"/>
      <c r="C341" s="102"/>
      <c r="D341" s="102"/>
      <c r="E341" s="102"/>
      <c r="F341" s="102"/>
    </row>
    <row r="342" spans="2:6" ht="24.95" customHeight="1">
      <c r="B342" s="102"/>
      <c r="C342" s="102"/>
      <c r="D342" s="102"/>
      <c r="E342" s="102"/>
      <c r="F342" s="102"/>
    </row>
    <row r="343" spans="2:6" ht="24.95" customHeight="1">
      <c r="B343" s="102"/>
      <c r="C343" s="102"/>
      <c r="D343" s="102"/>
      <c r="E343" s="102"/>
      <c r="F343" s="102"/>
    </row>
    <row r="344" spans="2:6" ht="24.95" customHeight="1">
      <c r="B344" s="102"/>
      <c r="C344" s="102"/>
      <c r="D344" s="102"/>
      <c r="E344" s="102"/>
      <c r="F344" s="102"/>
    </row>
    <row r="345" spans="2:6" ht="24.95" customHeight="1">
      <c r="B345" s="102"/>
      <c r="C345" s="102"/>
      <c r="D345" s="102"/>
      <c r="E345" s="102"/>
      <c r="F345" s="102"/>
    </row>
    <row r="346" spans="2:6" ht="24.95" customHeight="1">
      <c r="B346" s="102"/>
      <c r="C346" s="102"/>
      <c r="D346" s="102"/>
      <c r="E346" s="102"/>
      <c r="F346" s="102"/>
    </row>
    <row r="347" spans="2:6" ht="24.95" customHeight="1">
      <c r="B347" s="102"/>
      <c r="C347" s="102"/>
      <c r="D347" s="102"/>
      <c r="E347" s="102"/>
      <c r="F347" s="102"/>
    </row>
    <row r="348" spans="2:6" ht="24.95" customHeight="1">
      <c r="B348" s="102"/>
      <c r="C348" s="102"/>
      <c r="D348" s="102"/>
      <c r="E348" s="102"/>
      <c r="F348" s="102"/>
    </row>
    <row r="349" spans="2:6" ht="24.95" customHeight="1">
      <c r="B349" s="102"/>
      <c r="C349" s="102"/>
      <c r="D349" s="102"/>
      <c r="E349" s="102"/>
      <c r="F349" s="102"/>
    </row>
    <row r="350" spans="2:6" ht="24.95" customHeight="1">
      <c r="B350" s="102"/>
      <c r="C350" s="102"/>
      <c r="D350" s="102"/>
      <c r="E350" s="102"/>
      <c r="F350" s="102"/>
    </row>
    <row r="351" spans="2:6" ht="24.95" customHeight="1">
      <c r="B351" s="102"/>
      <c r="C351" s="102"/>
      <c r="D351" s="102"/>
      <c r="E351" s="102"/>
      <c r="F351" s="102"/>
    </row>
    <row r="352" spans="2:6" ht="24.95" customHeight="1">
      <c r="B352" s="102"/>
      <c r="C352" s="102"/>
      <c r="D352" s="102"/>
      <c r="E352" s="102"/>
      <c r="F352" s="102"/>
    </row>
    <row r="353" spans="2:6" ht="24.95" customHeight="1">
      <c r="B353" s="102"/>
      <c r="C353" s="102"/>
      <c r="D353" s="102"/>
      <c r="E353" s="102"/>
      <c r="F353" s="102"/>
    </row>
    <row r="354" spans="2:6" ht="24.95" customHeight="1">
      <c r="B354" s="102"/>
      <c r="C354" s="102"/>
      <c r="D354" s="102"/>
      <c r="E354" s="102"/>
      <c r="F354" s="102"/>
    </row>
    <row r="355" spans="2:6" ht="24.95" customHeight="1">
      <c r="B355" s="102"/>
      <c r="C355" s="102"/>
      <c r="D355" s="102"/>
      <c r="E355" s="102"/>
      <c r="F355" s="102"/>
    </row>
    <row r="356" spans="2:6" ht="24.95" customHeight="1">
      <c r="B356" s="102"/>
      <c r="C356" s="102"/>
      <c r="D356" s="102"/>
      <c r="E356" s="102"/>
      <c r="F356" s="102"/>
    </row>
    <row r="357" spans="2:6" ht="24.95" customHeight="1">
      <c r="B357" s="102"/>
      <c r="C357" s="102"/>
      <c r="D357" s="102"/>
      <c r="E357" s="102"/>
      <c r="F357" s="102"/>
    </row>
    <row r="358" spans="2:6" ht="24.95" customHeight="1">
      <c r="B358" s="102"/>
      <c r="C358" s="102"/>
      <c r="D358" s="102"/>
      <c r="E358" s="102"/>
      <c r="F358" s="102"/>
    </row>
    <row r="359" spans="2:6" ht="24.95" customHeight="1">
      <c r="B359" s="102"/>
      <c r="C359" s="102"/>
      <c r="D359" s="102"/>
      <c r="E359" s="102"/>
      <c r="F359" s="102"/>
    </row>
    <row r="360" spans="2:6" ht="24.95" customHeight="1">
      <c r="B360" s="102"/>
      <c r="C360" s="102"/>
      <c r="D360" s="102"/>
      <c r="E360" s="102"/>
      <c r="F360" s="102"/>
    </row>
    <row r="361" spans="2:6" ht="24.95" customHeight="1">
      <c r="B361" s="102"/>
      <c r="C361" s="102"/>
      <c r="D361" s="102"/>
      <c r="E361" s="102"/>
      <c r="F361" s="102"/>
    </row>
    <row r="362" spans="2:6" ht="24.95" customHeight="1">
      <c r="B362" s="102"/>
      <c r="C362" s="102"/>
      <c r="D362" s="102"/>
      <c r="E362" s="102"/>
      <c r="F362" s="102"/>
    </row>
    <row r="363" spans="2:6" ht="24.95" customHeight="1">
      <c r="B363" s="102"/>
      <c r="C363" s="102"/>
      <c r="D363" s="102"/>
      <c r="E363" s="102"/>
      <c r="F363" s="102"/>
    </row>
    <row r="364" spans="2:6" ht="24.95" customHeight="1">
      <c r="B364" s="102"/>
      <c r="C364" s="102"/>
      <c r="D364" s="102"/>
      <c r="E364" s="102"/>
      <c r="F364" s="102"/>
    </row>
    <row r="365" spans="2:6" ht="24.95" customHeight="1">
      <c r="B365" s="102"/>
      <c r="C365" s="102"/>
      <c r="D365" s="102"/>
      <c r="E365" s="102"/>
      <c r="F365" s="102"/>
    </row>
    <row r="366" spans="2:6" ht="24.95" customHeight="1">
      <c r="B366" s="102"/>
      <c r="C366" s="102"/>
      <c r="D366" s="102"/>
      <c r="E366" s="102"/>
      <c r="F366" s="102"/>
    </row>
    <row r="367" spans="2:6" ht="24.95" customHeight="1">
      <c r="B367" s="102"/>
      <c r="C367" s="102"/>
      <c r="D367" s="102"/>
      <c r="E367" s="102"/>
      <c r="F367" s="102"/>
    </row>
    <row r="368" spans="2:6" ht="24.95" customHeight="1">
      <c r="B368" s="102"/>
      <c r="C368" s="102"/>
      <c r="D368" s="102"/>
      <c r="E368" s="102"/>
      <c r="F368" s="102"/>
    </row>
    <row r="369" spans="2:6" ht="24.95" customHeight="1">
      <c r="B369" s="102"/>
      <c r="C369" s="102"/>
      <c r="D369" s="102"/>
      <c r="E369" s="102"/>
      <c r="F369" s="102"/>
    </row>
    <row r="370" spans="2:6" ht="24.95" customHeight="1">
      <c r="B370" s="102"/>
      <c r="C370" s="102"/>
      <c r="D370" s="102"/>
      <c r="E370" s="102"/>
      <c r="F370" s="102"/>
    </row>
    <row r="371" spans="2:6" ht="24.95" customHeight="1">
      <c r="B371" s="102"/>
      <c r="C371" s="102"/>
      <c r="D371" s="102"/>
      <c r="E371" s="102"/>
      <c r="F371" s="102"/>
    </row>
    <row r="372" spans="2:6" ht="24.95" customHeight="1">
      <c r="B372" s="102"/>
      <c r="C372" s="102"/>
      <c r="D372" s="102"/>
      <c r="E372" s="102"/>
      <c r="F372" s="102"/>
    </row>
    <row r="373" spans="2:6" ht="24.95" customHeight="1">
      <c r="B373" s="102"/>
      <c r="C373" s="102"/>
      <c r="D373" s="102"/>
      <c r="E373" s="102"/>
      <c r="F373" s="102"/>
    </row>
    <row r="374" spans="2:6" ht="24.95" customHeight="1">
      <c r="B374" s="102"/>
      <c r="C374" s="102"/>
      <c r="D374" s="102"/>
      <c r="E374" s="102"/>
      <c r="F374" s="102"/>
    </row>
    <row r="375" spans="2:6" ht="24.95" customHeight="1">
      <c r="B375" s="102"/>
      <c r="C375" s="102"/>
      <c r="D375" s="102"/>
      <c r="E375" s="102"/>
      <c r="F375" s="102"/>
    </row>
    <row r="376" spans="2:6" ht="24.95" customHeight="1">
      <c r="B376" s="102"/>
      <c r="C376" s="102"/>
      <c r="D376" s="102"/>
      <c r="E376" s="102"/>
      <c r="F376" s="102"/>
    </row>
    <row r="377" spans="2:6" ht="24.95" customHeight="1">
      <c r="B377" s="102"/>
      <c r="C377" s="102"/>
      <c r="D377" s="102"/>
      <c r="E377" s="102"/>
      <c r="F377" s="102"/>
    </row>
    <row r="378" spans="2:6" ht="24.95" customHeight="1">
      <c r="B378" s="102"/>
      <c r="C378" s="102"/>
      <c r="D378" s="102"/>
      <c r="E378" s="102"/>
      <c r="F378" s="102"/>
    </row>
    <row r="379" spans="2:6" ht="24.95" customHeight="1">
      <c r="B379" s="102"/>
      <c r="C379" s="102"/>
      <c r="D379" s="102"/>
      <c r="E379" s="102"/>
      <c r="F379" s="102"/>
    </row>
    <row r="380" spans="2:6" ht="24.95" customHeight="1">
      <c r="B380" s="102"/>
      <c r="C380" s="102"/>
      <c r="D380" s="102"/>
      <c r="E380" s="102"/>
      <c r="F380" s="102"/>
    </row>
    <row r="381" spans="2:6" ht="24.95" customHeight="1">
      <c r="B381" s="102"/>
      <c r="C381" s="102"/>
      <c r="D381" s="102"/>
      <c r="E381" s="102"/>
      <c r="F381" s="102"/>
    </row>
    <row r="382" spans="2:6" ht="24.95" customHeight="1">
      <c r="B382" s="102"/>
      <c r="C382" s="102"/>
      <c r="D382" s="102"/>
      <c r="E382" s="102"/>
      <c r="F382" s="102"/>
    </row>
    <row r="383" spans="2:6" ht="24.95" customHeight="1">
      <c r="B383" s="102"/>
      <c r="C383" s="102"/>
      <c r="D383" s="102"/>
      <c r="E383" s="102"/>
      <c r="F383" s="102"/>
    </row>
    <row r="384" spans="2:6" ht="24.95" customHeight="1">
      <c r="B384" s="102"/>
      <c r="C384" s="102"/>
      <c r="D384" s="102"/>
      <c r="E384" s="102"/>
      <c r="F384" s="102"/>
    </row>
    <row r="385" spans="2:6" ht="24.95" customHeight="1">
      <c r="B385" s="102"/>
      <c r="C385" s="102"/>
      <c r="D385" s="102"/>
      <c r="E385" s="102"/>
      <c r="F385" s="102"/>
    </row>
    <row r="386" spans="2:6" ht="24.95" customHeight="1">
      <c r="B386" s="102"/>
      <c r="C386" s="102"/>
      <c r="D386" s="102"/>
      <c r="E386" s="102"/>
      <c r="F386" s="102"/>
    </row>
    <row r="387" spans="2:6" ht="24.95" customHeight="1">
      <c r="B387" s="102"/>
      <c r="C387" s="102"/>
      <c r="D387" s="102"/>
      <c r="E387" s="102"/>
      <c r="F387" s="102"/>
    </row>
    <row r="388" spans="2:6" ht="24.95" customHeight="1">
      <c r="B388" s="102"/>
      <c r="C388" s="102"/>
      <c r="D388" s="102"/>
      <c r="E388" s="102"/>
      <c r="F388" s="102"/>
    </row>
    <row r="389" spans="2:6" ht="24.95" customHeight="1">
      <c r="B389" s="102"/>
      <c r="C389" s="102"/>
      <c r="D389" s="102"/>
      <c r="E389" s="102"/>
      <c r="F389" s="102"/>
    </row>
    <row r="390" spans="2:6" ht="24.95" customHeight="1">
      <c r="B390" s="102"/>
      <c r="C390" s="102"/>
      <c r="D390" s="102"/>
      <c r="E390" s="102"/>
      <c r="F390" s="102"/>
    </row>
    <row r="391" spans="2:6" ht="24.95" customHeight="1">
      <c r="B391" s="102"/>
      <c r="C391" s="102"/>
      <c r="D391" s="102"/>
      <c r="E391" s="102"/>
      <c r="F391" s="102"/>
    </row>
    <row r="392" spans="2:6" ht="24.95" customHeight="1">
      <c r="B392" s="102"/>
      <c r="C392" s="102"/>
      <c r="D392" s="102"/>
      <c r="E392" s="102"/>
      <c r="F392" s="102"/>
    </row>
    <row r="393" spans="2:6" ht="24.95" customHeight="1">
      <c r="B393" s="102"/>
      <c r="C393" s="102"/>
      <c r="D393" s="102"/>
      <c r="E393" s="102"/>
      <c r="F393" s="102"/>
    </row>
    <row r="394" spans="2:6" ht="24.95" customHeight="1">
      <c r="B394" s="102"/>
      <c r="C394" s="102"/>
      <c r="D394" s="102"/>
      <c r="E394" s="102"/>
      <c r="F394" s="102"/>
    </row>
    <row r="395" spans="2:6" ht="24.95" customHeight="1">
      <c r="B395" s="102"/>
      <c r="C395" s="102"/>
      <c r="D395" s="102"/>
      <c r="E395" s="102"/>
      <c r="F395" s="102"/>
    </row>
    <row r="396" spans="2:6" ht="24.95" customHeight="1">
      <c r="B396" s="102"/>
      <c r="C396" s="102"/>
      <c r="D396" s="102"/>
      <c r="E396" s="102"/>
      <c r="F396" s="102"/>
    </row>
    <row r="397" spans="2:6" ht="24.95" customHeight="1">
      <c r="B397" s="102"/>
      <c r="C397" s="102"/>
      <c r="D397" s="102"/>
      <c r="E397" s="102"/>
      <c r="F397" s="102"/>
    </row>
    <row r="398" spans="2:6" ht="24.95" customHeight="1">
      <c r="B398" s="102"/>
      <c r="C398" s="102"/>
      <c r="D398" s="102"/>
      <c r="E398" s="102"/>
      <c r="F398" s="102"/>
    </row>
    <row r="399" spans="2:6" ht="24.95" customHeight="1">
      <c r="B399" s="102"/>
      <c r="C399" s="102"/>
      <c r="D399" s="102"/>
      <c r="E399" s="102"/>
      <c r="F399" s="102"/>
    </row>
    <row r="400" spans="2:6" ht="24.95" customHeight="1">
      <c r="B400" s="102"/>
      <c r="C400" s="102"/>
      <c r="D400" s="102"/>
      <c r="E400" s="102"/>
      <c r="F400" s="102"/>
    </row>
    <row r="401" spans="2:6" ht="24.95" customHeight="1">
      <c r="B401" s="102"/>
      <c r="C401" s="102"/>
      <c r="D401" s="102"/>
      <c r="E401" s="102"/>
      <c r="F401" s="102"/>
    </row>
    <row r="402" spans="2:6" ht="24.95" customHeight="1">
      <c r="B402" s="102"/>
      <c r="C402" s="102"/>
      <c r="D402" s="102"/>
      <c r="E402" s="102"/>
      <c r="F402" s="102"/>
    </row>
    <row r="403" spans="2:6" ht="24.95" customHeight="1">
      <c r="B403" s="102"/>
      <c r="C403" s="102"/>
      <c r="D403" s="102"/>
      <c r="E403" s="102"/>
      <c r="F403" s="102"/>
    </row>
    <row r="404" spans="2:6" ht="24.95" customHeight="1">
      <c r="B404" s="102"/>
      <c r="C404" s="102"/>
      <c r="D404" s="102"/>
      <c r="E404" s="102"/>
      <c r="F404" s="102"/>
    </row>
    <row r="405" spans="2:6" ht="24.95" customHeight="1">
      <c r="B405" s="102"/>
      <c r="C405" s="102"/>
      <c r="D405" s="102"/>
      <c r="E405" s="102"/>
      <c r="F405" s="102"/>
    </row>
    <row r="406" spans="2:6" ht="24.95" customHeight="1">
      <c r="B406" s="102"/>
      <c r="C406" s="102"/>
      <c r="D406" s="102"/>
      <c r="E406" s="102"/>
      <c r="F406" s="102"/>
    </row>
    <row r="407" spans="2:6" ht="24.95" customHeight="1">
      <c r="B407" s="102"/>
      <c r="C407" s="102"/>
      <c r="D407" s="102"/>
      <c r="E407" s="102"/>
      <c r="F407" s="102"/>
    </row>
    <row r="408" spans="2:6" ht="24.95" customHeight="1">
      <c r="B408" s="102"/>
      <c r="C408" s="102"/>
      <c r="D408" s="102"/>
      <c r="E408" s="102"/>
      <c r="F408" s="102"/>
    </row>
    <row r="409" spans="2:6" ht="24.95" customHeight="1">
      <c r="B409" s="102"/>
      <c r="C409" s="102"/>
      <c r="D409" s="102"/>
      <c r="E409" s="102"/>
      <c r="F409" s="102"/>
    </row>
    <row r="410" spans="2:6" ht="24.95" customHeight="1">
      <c r="B410" s="102"/>
      <c r="C410" s="102"/>
      <c r="D410" s="102"/>
      <c r="E410" s="102"/>
      <c r="F410" s="102"/>
    </row>
    <row r="411" spans="2:6" ht="24.95" customHeight="1">
      <c r="B411" s="102"/>
      <c r="C411" s="102"/>
      <c r="D411" s="102"/>
      <c r="E411" s="102"/>
      <c r="F411" s="102"/>
    </row>
    <row r="412" spans="2:6" ht="24.95" customHeight="1">
      <c r="B412" s="102"/>
      <c r="C412" s="102"/>
      <c r="D412" s="102"/>
      <c r="E412" s="102"/>
      <c r="F412" s="102"/>
    </row>
    <row r="413" spans="2:6" ht="24.95" customHeight="1">
      <c r="B413" s="102"/>
      <c r="C413" s="102"/>
      <c r="D413" s="102"/>
      <c r="E413" s="102"/>
      <c r="F413" s="102"/>
    </row>
    <row r="414" spans="2:6" ht="24.95" customHeight="1">
      <c r="B414" s="102"/>
      <c r="C414" s="102"/>
      <c r="D414" s="102"/>
      <c r="E414" s="102"/>
      <c r="F414" s="102"/>
    </row>
    <row r="415" spans="2:6" ht="24.95" customHeight="1">
      <c r="B415" s="102"/>
      <c r="C415" s="102"/>
      <c r="D415" s="102"/>
      <c r="E415" s="102"/>
      <c r="F415" s="102"/>
    </row>
    <row r="416" spans="2:6" ht="24.95" customHeight="1">
      <c r="B416" s="102"/>
      <c r="C416" s="102"/>
      <c r="D416" s="102"/>
      <c r="E416" s="102"/>
      <c r="F416" s="102"/>
    </row>
    <row r="417" spans="2:6" ht="24.95" customHeight="1">
      <c r="B417" s="102"/>
      <c r="C417" s="102"/>
      <c r="D417" s="102"/>
      <c r="E417" s="102"/>
      <c r="F417" s="102"/>
    </row>
    <row r="418" spans="2:6" ht="24.95" customHeight="1">
      <c r="B418" s="102"/>
      <c r="C418" s="102"/>
      <c r="D418" s="102"/>
      <c r="E418" s="102"/>
      <c r="F418" s="102"/>
    </row>
    <row r="419" spans="2:6" ht="24.95" customHeight="1">
      <c r="B419" s="102"/>
      <c r="C419" s="102"/>
      <c r="D419" s="102"/>
      <c r="E419" s="102"/>
      <c r="F419" s="102"/>
    </row>
    <row r="420" spans="2:6" ht="24.95" customHeight="1">
      <c r="B420" s="102"/>
      <c r="C420" s="102"/>
      <c r="D420" s="102"/>
      <c r="E420" s="102"/>
      <c r="F420" s="102"/>
    </row>
    <row r="421" spans="2:6" ht="24.95" customHeight="1">
      <c r="B421" s="102"/>
      <c r="C421" s="102"/>
      <c r="D421" s="102"/>
      <c r="E421" s="102"/>
      <c r="F421" s="102"/>
    </row>
    <row r="422" spans="2:6" ht="24.95" customHeight="1">
      <c r="B422" s="102"/>
      <c r="C422" s="102"/>
      <c r="D422" s="102"/>
      <c r="E422" s="102"/>
      <c r="F422" s="102"/>
    </row>
    <row r="423" spans="2:6" ht="24.95" customHeight="1">
      <c r="B423" s="102"/>
      <c r="C423" s="102"/>
      <c r="D423" s="102"/>
      <c r="E423" s="102"/>
      <c r="F423" s="102"/>
    </row>
    <row r="424" spans="2:6" ht="24.95" customHeight="1">
      <c r="B424" s="102"/>
      <c r="C424" s="102"/>
      <c r="D424" s="102"/>
      <c r="E424" s="102"/>
      <c r="F424" s="102"/>
    </row>
    <row r="425" spans="2:6" ht="24.95" customHeight="1">
      <c r="B425" s="102"/>
      <c r="C425" s="102"/>
      <c r="D425" s="102"/>
      <c r="E425" s="102"/>
      <c r="F425" s="102"/>
    </row>
    <row r="426" spans="2:6" ht="24.95" customHeight="1">
      <c r="B426" s="102"/>
      <c r="C426" s="102"/>
      <c r="D426" s="102"/>
      <c r="E426" s="102"/>
      <c r="F426" s="102"/>
    </row>
    <row r="427" spans="2:6" ht="24.95" customHeight="1">
      <c r="B427" s="102"/>
      <c r="C427" s="102"/>
      <c r="D427" s="102"/>
      <c r="E427" s="102"/>
      <c r="F427" s="102"/>
    </row>
    <row r="428" spans="2:6" ht="24.95" customHeight="1">
      <c r="B428" s="102"/>
      <c r="C428" s="102"/>
      <c r="D428" s="102"/>
      <c r="E428" s="102"/>
      <c r="F428" s="102"/>
    </row>
    <row r="429" spans="2:6" ht="24.95" customHeight="1">
      <c r="B429" s="102"/>
      <c r="C429" s="102"/>
      <c r="D429" s="102"/>
      <c r="E429" s="102"/>
      <c r="F429" s="102"/>
    </row>
    <row r="430" spans="2:6" ht="24.95" customHeight="1">
      <c r="B430" s="102"/>
      <c r="C430" s="102"/>
      <c r="D430" s="102"/>
      <c r="E430" s="102"/>
      <c r="F430" s="102"/>
    </row>
    <row r="431" spans="2:6" ht="24.95" customHeight="1">
      <c r="B431" s="102"/>
      <c r="C431" s="102"/>
      <c r="D431" s="102"/>
      <c r="E431" s="102"/>
      <c r="F431" s="102"/>
    </row>
    <row r="432" spans="2:6" ht="24.95" customHeight="1">
      <c r="B432" s="102"/>
      <c r="C432" s="102"/>
      <c r="D432" s="102"/>
      <c r="E432" s="102"/>
      <c r="F432" s="102"/>
    </row>
    <row r="433" spans="2:6" ht="24.95" customHeight="1">
      <c r="B433" s="102"/>
      <c r="C433" s="102"/>
      <c r="D433" s="102"/>
      <c r="E433" s="102"/>
      <c r="F433" s="102"/>
    </row>
    <row r="434" spans="2:6" ht="24.95" customHeight="1">
      <c r="B434" s="102"/>
      <c r="C434" s="102"/>
      <c r="D434" s="102"/>
      <c r="E434" s="102"/>
      <c r="F434" s="102"/>
    </row>
    <row r="435" spans="2:6" ht="24.95" customHeight="1">
      <c r="B435" s="102"/>
      <c r="C435" s="102"/>
      <c r="D435" s="102"/>
      <c r="E435" s="102"/>
      <c r="F435" s="102"/>
    </row>
    <row r="436" spans="2:6" ht="24.95" customHeight="1">
      <c r="B436" s="102"/>
      <c r="C436" s="102"/>
      <c r="D436" s="102"/>
      <c r="E436" s="102"/>
      <c r="F436" s="102"/>
    </row>
    <row r="437" spans="2:6" ht="24.95" customHeight="1">
      <c r="B437" s="102"/>
      <c r="C437" s="102"/>
      <c r="D437" s="102"/>
      <c r="E437" s="102"/>
      <c r="F437" s="102"/>
    </row>
    <row r="438" spans="2:6" ht="24.95" customHeight="1">
      <c r="B438" s="102"/>
      <c r="C438" s="102"/>
      <c r="D438" s="102"/>
      <c r="E438" s="102"/>
      <c r="F438" s="102"/>
    </row>
    <row r="439" spans="2:6" ht="24.95" customHeight="1">
      <c r="B439" s="102"/>
      <c r="C439" s="102"/>
      <c r="D439" s="102"/>
      <c r="E439" s="102"/>
      <c r="F439" s="102"/>
    </row>
    <row r="440" spans="2:6" ht="24.95" customHeight="1">
      <c r="B440" s="102"/>
      <c r="C440" s="102"/>
      <c r="D440" s="102"/>
      <c r="E440" s="102"/>
      <c r="F440" s="102"/>
    </row>
    <row r="441" spans="2:6" ht="24.95" customHeight="1">
      <c r="B441" s="102"/>
      <c r="C441" s="102"/>
      <c r="D441" s="102"/>
      <c r="E441" s="102"/>
      <c r="F441" s="102"/>
    </row>
    <row r="442" spans="2:6" ht="24.95" customHeight="1">
      <c r="B442" s="102"/>
      <c r="C442" s="102"/>
      <c r="D442" s="102"/>
      <c r="E442" s="102"/>
      <c r="F442" s="102"/>
    </row>
    <row r="443" spans="2:6" ht="24.95" customHeight="1">
      <c r="B443" s="102"/>
      <c r="C443" s="102"/>
      <c r="D443" s="102"/>
      <c r="E443" s="102"/>
      <c r="F443" s="102"/>
    </row>
    <row r="444" spans="2:6" ht="24.95" customHeight="1">
      <c r="B444" s="102"/>
      <c r="C444" s="102"/>
      <c r="D444" s="102"/>
      <c r="E444" s="102"/>
      <c r="F444" s="102"/>
    </row>
    <row r="445" spans="2:6" ht="24.95" customHeight="1">
      <c r="B445" s="102"/>
      <c r="C445" s="102"/>
      <c r="D445" s="102"/>
      <c r="E445" s="102"/>
      <c r="F445" s="102"/>
    </row>
    <row r="446" spans="2:6" ht="24.95" customHeight="1">
      <c r="B446" s="102"/>
      <c r="C446" s="102"/>
      <c r="D446" s="102"/>
      <c r="E446" s="102"/>
      <c r="F446" s="102"/>
    </row>
    <row r="447" spans="2:6" ht="24.95" customHeight="1">
      <c r="B447" s="102"/>
      <c r="C447" s="102"/>
      <c r="D447" s="102"/>
      <c r="E447" s="102"/>
      <c r="F447" s="102"/>
    </row>
    <row r="448" spans="2:6" ht="24.95" customHeight="1">
      <c r="B448" s="102"/>
      <c r="C448" s="102"/>
      <c r="D448" s="102"/>
      <c r="E448" s="102"/>
      <c r="F448" s="102"/>
    </row>
    <row r="449" spans="2:6" ht="24.95" customHeight="1">
      <c r="B449" s="102"/>
      <c r="C449" s="102"/>
      <c r="D449" s="102"/>
      <c r="E449" s="102"/>
      <c r="F449" s="102"/>
    </row>
    <row r="450" spans="2:6" ht="24.95" customHeight="1">
      <c r="B450" s="102"/>
      <c r="C450" s="102"/>
      <c r="D450" s="102"/>
      <c r="E450" s="102"/>
      <c r="F450" s="102"/>
    </row>
    <row r="451" spans="2:6" ht="24.95" customHeight="1">
      <c r="B451" s="102"/>
      <c r="C451" s="102"/>
      <c r="D451" s="102"/>
      <c r="E451" s="102"/>
      <c r="F451" s="102"/>
    </row>
    <row r="452" spans="2:6" ht="24.95" customHeight="1">
      <c r="B452" s="102"/>
      <c r="C452" s="102"/>
      <c r="D452" s="102"/>
      <c r="E452" s="102"/>
      <c r="F452" s="102"/>
    </row>
    <row r="453" spans="2:6" ht="24.95" customHeight="1">
      <c r="B453" s="102"/>
      <c r="C453" s="102"/>
      <c r="D453" s="102"/>
      <c r="E453" s="102"/>
      <c r="F453" s="102"/>
    </row>
    <row r="454" spans="2:6" ht="24.95" customHeight="1">
      <c r="B454" s="102"/>
      <c r="C454" s="102"/>
      <c r="D454" s="102"/>
      <c r="E454" s="102"/>
      <c r="F454" s="102"/>
    </row>
    <row r="455" spans="2:6" ht="24.95" customHeight="1">
      <c r="B455" s="102"/>
      <c r="C455" s="102"/>
      <c r="D455" s="102"/>
      <c r="E455" s="102"/>
      <c r="F455" s="102"/>
    </row>
    <row r="456" spans="2:6" ht="24.95" customHeight="1">
      <c r="B456" s="102"/>
      <c r="C456" s="102"/>
      <c r="D456" s="102"/>
      <c r="E456" s="102"/>
      <c r="F456" s="102"/>
    </row>
    <row r="457" spans="2:6" ht="24.95" customHeight="1">
      <c r="B457" s="102"/>
      <c r="C457" s="102"/>
      <c r="D457" s="102"/>
      <c r="E457" s="102"/>
      <c r="F457" s="102"/>
    </row>
    <row r="458" spans="2:6" ht="24.95" customHeight="1">
      <c r="B458" s="102"/>
      <c r="C458" s="102"/>
      <c r="D458" s="102"/>
      <c r="E458" s="102"/>
      <c r="F458" s="102"/>
    </row>
    <row r="459" spans="2:6" ht="24.95" customHeight="1">
      <c r="B459" s="102"/>
      <c r="C459" s="102"/>
      <c r="D459" s="102"/>
      <c r="E459" s="102"/>
      <c r="F459" s="102"/>
    </row>
    <row r="460" spans="2:6" ht="24.95" customHeight="1">
      <c r="B460" s="102"/>
      <c r="C460" s="102"/>
      <c r="D460" s="102"/>
      <c r="E460" s="102"/>
      <c r="F460" s="102"/>
    </row>
    <row r="461" spans="2:6" ht="24.95" customHeight="1">
      <c r="B461" s="102"/>
      <c r="C461" s="102"/>
      <c r="D461" s="102"/>
      <c r="E461" s="102"/>
      <c r="F461" s="102"/>
    </row>
    <row r="462" spans="2:6" ht="24.95" customHeight="1">
      <c r="B462" s="102"/>
      <c r="C462" s="102"/>
      <c r="D462" s="102"/>
      <c r="E462" s="102"/>
      <c r="F462" s="102"/>
    </row>
    <row r="463" spans="2:6" ht="24.95" customHeight="1">
      <c r="B463" s="102"/>
      <c r="C463" s="102"/>
      <c r="D463" s="102"/>
      <c r="E463" s="102"/>
      <c r="F463" s="102"/>
    </row>
    <row r="464" spans="2:6" ht="24.95" customHeight="1">
      <c r="B464" s="102"/>
      <c r="C464" s="102"/>
      <c r="D464" s="102"/>
      <c r="E464" s="102"/>
      <c r="F464" s="102"/>
    </row>
    <row r="465" spans="2:6" ht="24.95" customHeight="1">
      <c r="B465" s="102"/>
      <c r="C465" s="102"/>
      <c r="D465" s="102"/>
      <c r="E465" s="102"/>
      <c r="F465" s="102"/>
    </row>
    <row r="466" spans="2:6" ht="24.95" customHeight="1">
      <c r="B466" s="102"/>
      <c r="C466" s="102"/>
      <c r="D466" s="102"/>
      <c r="E466" s="102"/>
      <c r="F466" s="102"/>
    </row>
    <row r="467" spans="2:6" ht="24.95" customHeight="1">
      <c r="B467" s="102"/>
      <c r="C467" s="102"/>
      <c r="D467" s="102"/>
      <c r="E467" s="102"/>
      <c r="F467" s="102"/>
    </row>
    <row r="468" spans="2:6" ht="24.95" customHeight="1">
      <c r="B468" s="102"/>
      <c r="C468" s="102"/>
      <c r="D468" s="102"/>
      <c r="E468" s="102"/>
      <c r="F468" s="102"/>
    </row>
    <row r="469" spans="2:6" ht="24.95" customHeight="1">
      <c r="B469" s="102"/>
      <c r="C469" s="102"/>
      <c r="D469" s="102"/>
      <c r="E469" s="102"/>
      <c r="F469" s="102"/>
    </row>
    <row r="470" spans="2:6" ht="24.95" customHeight="1">
      <c r="B470" s="102"/>
      <c r="C470" s="102"/>
      <c r="D470" s="102"/>
      <c r="E470" s="102"/>
      <c r="F470" s="102"/>
    </row>
    <row r="471" spans="2:6" ht="24.95" customHeight="1">
      <c r="B471" s="102"/>
      <c r="C471" s="102"/>
      <c r="D471" s="102"/>
      <c r="E471" s="102"/>
      <c r="F471" s="102"/>
    </row>
    <row r="472" spans="2:6" ht="24.95" customHeight="1">
      <c r="B472" s="102"/>
      <c r="C472" s="102"/>
      <c r="D472" s="102"/>
      <c r="E472" s="102"/>
      <c r="F472" s="102"/>
    </row>
    <row r="473" spans="2:6" ht="24.95" customHeight="1">
      <c r="B473" s="102"/>
      <c r="C473" s="102"/>
      <c r="D473" s="102"/>
      <c r="E473" s="102"/>
      <c r="F473" s="102"/>
    </row>
    <row r="474" spans="2:6" ht="24.95" customHeight="1">
      <c r="B474" s="102"/>
      <c r="C474" s="102"/>
      <c r="D474" s="102"/>
      <c r="E474" s="102"/>
      <c r="F474" s="102"/>
    </row>
    <row r="475" spans="2:6" ht="24.95" customHeight="1">
      <c r="B475" s="102"/>
      <c r="C475" s="102"/>
      <c r="D475" s="102"/>
      <c r="E475" s="102"/>
      <c r="F475" s="102"/>
    </row>
    <row r="476" spans="2:6" ht="24.95" customHeight="1">
      <c r="B476" s="102"/>
      <c r="C476" s="102"/>
      <c r="D476" s="102"/>
      <c r="E476" s="102"/>
      <c r="F476" s="102"/>
    </row>
    <row r="477" spans="2:6" ht="24.95" customHeight="1">
      <c r="B477" s="102"/>
      <c r="C477" s="102"/>
      <c r="D477" s="102"/>
      <c r="E477" s="102"/>
      <c r="F477" s="102"/>
    </row>
    <row r="478" spans="2:6" ht="24.95" customHeight="1">
      <c r="B478" s="102"/>
      <c r="C478" s="102"/>
      <c r="D478" s="102"/>
      <c r="E478" s="102"/>
      <c r="F478" s="102"/>
    </row>
    <row r="479" spans="2:6" ht="24.95" customHeight="1">
      <c r="B479" s="102"/>
      <c r="C479" s="102"/>
      <c r="D479" s="102"/>
      <c r="E479" s="102"/>
      <c r="F479" s="102"/>
    </row>
    <row r="480" spans="2:6" ht="24.95" customHeight="1">
      <c r="B480" s="102"/>
      <c r="C480" s="102"/>
      <c r="D480" s="102"/>
      <c r="E480" s="102"/>
      <c r="F480" s="102"/>
    </row>
    <row r="481" spans="2:6" ht="24.95" customHeight="1">
      <c r="B481" s="102"/>
      <c r="C481" s="102"/>
      <c r="D481" s="102"/>
      <c r="E481" s="102"/>
      <c r="F481" s="102"/>
    </row>
    <row r="482" spans="2:6" ht="24.95" customHeight="1">
      <c r="B482" s="102"/>
      <c r="C482" s="102"/>
      <c r="D482" s="102"/>
      <c r="E482" s="102"/>
      <c r="F482" s="102"/>
    </row>
    <row r="483" spans="2:6" ht="24.95" customHeight="1">
      <c r="B483" s="102"/>
      <c r="C483" s="102"/>
      <c r="D483" s="102"/>
      <c r="E483" s="102"/>
      <c r="F483" s="102"/>
    </row>
    <row r="484" spans="2:6" ht="24.95" customHeight="1">
      <c r="B484" s="102"/>
      <c r="C484" s="102"/>
      <c r="D484" s="102"/>
      <c r="E484" s="102"/>
      <c r="F484" s="102"/>
    </row>
    <row r="485" spans="2:6" ht="24.95" customHeight="1">
      <c r="B485" s="102"/>
      <c r="C485" s="102"/>
      <c r="D485" s="102"/>
      <c r="E485" s="102"/>
      <c r="F485" s="102"/>
    </row>
    <row r="486" spans="2:6" ht="24.95" customHeight="1">
      <c r="B486" s="102"/>
      <c r="C486" s="102"/>
      <c r="D486" s="102"/>
      <c r="E486" s="102"/>
      <c r="F486" s="102"/>
    </row>
    <row r="487" spans="2:6" ht="24.95" customHeight="1">
      <c r="B487" s="102"/>
      <c r="C487" s="102"/>
      <c r="D487" s="102"/>
      <c r="E487" s="102"/>
      <c r="F487" s="102"/>
    </row>
    <row r="488" spans="2:6" ht="24.95" customHeight="1">
      <c r="B488" s="102"/>
      <c r="C488" s="102"/>
      <c r="D488" s="102"/>
      <c r="E488" s="102"/>
      <c r="F488" s="102"/>
    </row>
    <row r="489" spans="2:6" ht="24.95" customHeight="1">
      <c r="B489" s="102"/>
      <c r="C489" s="102"/>
      <c r="D489" s="102"/>
      <c r="E489" s="102"/>
      <c r="F489" s="102"/>
    </row>
    <row r="490" spans="2:6" ht="24.95" customHeight="1">
      <c r="B490" s="102"/>
      <c r="C490" s="102"/>
      <c r="D490" s="102"/>
      <c r="E490" s="102"/>
      <c r="F490" s="102"/>
    </row>
    <row r="491" spans="2:6" ht="24.95" customHeight="1">
      <c r="B491" s="102"/>
      <c r="C491" s="102"/>
      <c r="D491" s="102"/>
      <c r="E491" s="102"/>
      <c r="F491" s="102"/>
    </row>
    <row r="492" spans="2:6" ht="24.95" customHeight="1">
      <c r="B492" s="102"/>
      <c r="C492" s="102"/>
      <c r="D492" s="102"/>
      <c r="E492" s="102"/>
      <c r="F492" s="102"/>
    </row>
    <row r="493" spans="2:6" ht="24.95" customHeight="1">
      <c r="B493" s="102"/>
      <c r="C493" s="102"/>
      <c r="D493" s="102"/>
      <c r="E493" s="102"/>
      <c r="F493" s="102"/>
    </row>
    <row r="494" spans="2:6" ht="24.95" customHeight="1">
      <c r="B494" s="102"/>
      <c r="C494" s="102"/>
      <c r="D494" s="102"/>
      <c r="E494" s="102"/>
      <c r="F494" s="102"/>
    </row>
    <row r="495" spans="2:6" ht="24.95" customHeight="1">
      <c r="B495" s="102"/>
      <c r="C495" s="102"/>
      <c r="D495" s="102"/>
      <c r="E495" s="102"/>
      <c r="F495" s="102"/>
    </row>
    <row r="496" spans="2:6" ht="24.95" customHeight="1">
      <c r="B496" s="102"/>
      <c r="C496" s="102"/>
      <c r="D496" s="102"/>
      <c r="E496" s="102"/>
      <c r="F496" s="102"/>
    </row>
    <row r="497" spans="2:6" ht="24.95" customHeight="1">
      <c r="B497" s="102"/>
      <c r="C497" s="102"/>
      <c r="D497" s="102"/>
      <c r="E497" s="102"/>
      <c r="F497" s="102"/>
    </row>
    <row r="498" spans="2:6" ht="24.95" customHeight="1">
      <c r="B498" s="102"/>
      <c r="C498" s="102"/>
      <c r="D498" s="102"/>
      <c r="E498" s="102"/>
      <c r="F498" s="102"/>
    </row>
    <row r="499" spans="2:6" ht="24.95" customHeight="1">
      <c r="B499" s="102"/>
      <c r="C499" s="102"/>
      <c r="D499" s="102"/>
      <c r="E499" s="102"/>
      <c r="F499" s="102"/>
    </row>
    <row r="500" spans="2:6" ht="24.95" customHeight="1">
      <c r="B500" s="102"/>
      <c r="C500" s="102"/>
      <c r="D500" s="102"/>
      <c r="E500" s="102"/>
      <c r="F500" s="102"/>
    </row>
    <row r="501" spans="2:6" ht="24.95" customHeight="1">
      <c r="B501" s="102"/>
      <c r="C501" s="102"/>
      <c r="D501" s="102"/>
      <c r="E501" s="102"/>
      <c r="F501" s="102"/>
    </row>
    <row r="502" spans="2:6" ht="24.95" customHeight="1">
      <c r="B502" s="102"/>
      <c r="C502" s="102"/>
      <c r="D502" s="102"/>
      <c r="E502" s="102"/>
      <c r="F502" s="102"/>
    </row>
    <row r="503" spans="2:6" ht="24.95" customHeight="1">
      <c r="B503" s="102"/>
      <c r="C503" s="102"/>
      <c r="D503" s="102"/>
      <c r="E503" s="102"/>
      <c r="F503" s="102"/>
    </row>
    <row r="504" spans="2:6" ht="24.95" customHeight="1">
      <c r="B504" s="102"/>
      <c r="C504" s="102"/>
      <c r="D504" s="102"/>
      <c r="E504" s="102"/>
      <c r="F504" s="102"/>
    </row>
    <row r="505" spans="2:6" ht="24.95" customHeight="1">
      <c r="B505" s="102"/>
      <c r="C505" s="102"/>
      <c r="D505" s="102"/>
      <c r="E505" s="102"/>
      <c r="F505" s="102"/>
    </row>
    <row r="506" spans="2:6" ht="24.95" customHeight="1">
      <c r="B506" s="102"/>
      <c r="C506" s="102"/>
      <c r="D506" s="102"/>
      <c r="E506" s="102"/>
      <c r="F506" s="102"/>
    </row>
    <row r="507" spans="2:6" ht="24.95" customHeight="1">
      <c r="B507" s="102"/>
      <c r="C507" s="102"/>
      <c r="D507" s="102"/>
      <c r="E507" s="102"/>
      <c r="F507" s="102"/>
    </row>
    <row r="508" spans="2:6" ht="24.95" customHeight="1">
      <c r="B508" s="102"/>
      <c r="C508" s="102"/>
      <c r="D508" s="102"/>
      <c r="E508" s="102"/>
      <c r="F508" s="102"/>
    </row>
    <row r="509" spans="2:6" ht="24.95" customHeight="1">
      <c r="B509" s="102"/>
      <c r="C509" s="102"/>
      <c r="D509" s="102"/>
      <c r="E509" s="102"/>
      <c r="F509" s="102"/>
    </row>
    <row r="510" spans="2:6" ht="24.95" customHeight="1">
      <c r="B510" s="102"/>
      <c r="C510" s="102"/>
      <c r="D510" s="102"/>
      <c r="E510" s="102"/>
      <c r="F510" s="102"/>
    </row>
    <row r="511" spans="2:6" ht="24.95" customHeight="1">
      <c r="B511" s="102"/>
      <c r="C511" s="102"/>
      <c r="D511" s="102"/>
      <c r="E511" s="102"/>
      <c r="F511" s="102"/>
    </row>
    <row r="512" spans="2:6" ht="24.95" customHeight="1">
      <c r="B512" s="102"/>
      <c r="C512" s="102"/>
      <c r="D512" s="102"/>
      <c r="E512" s="102"/>
      <c r="F512" s="102"/>
    </row>
    <row r="513" spans="2:6" ht="24.95" customHeight="1">
      <c r="B513" s="102"/>
      <c r="C513" s="102"/>
      <c r="D513" s="102"/>
      <c r="E513" s="102"/>
      <c r="F513" s="102"/>
    </row>
    <row r="514" spans="2:6" ht="24.95" customHeight="1">
      <c r="B514" s="102"/>
      <c r="C514" s="102"/>
      <c r="D514" s="102"/>
      <c r="E514" s="102"/>
      <c r="F514" s="102"/>
    </row>
    <row r="515" spans="2:6" ht="24.95" customHeight="1">
      <c r="B515" s="102"/>
      <c r="C515" s="102"/>
      <c r="D515" s="102"/>
      <c r="E515" s="102"/>
      <c r="F515" s="102"/>
    </row>
    <row r="516" spans="2:6" ht="24.95" customHeight="1">
      <c r="B516" s="102"/>
      <c r="C516" s="102"/>
      <c r="D516" s="102"/>
      <c r="E516" s="102"/>
      <c r="F516" s="102"/>
    </row>
    <row r="517" spans="2:6" ht="24.95" customHeight="1">
      <c r="B517" s="102"/>
      <c r="C517" s="102"/>
      <c r="D517" s="102"/>
      <c r="E517" s="102"/>
      <c r="F517" s="102"/>
    </row>
    <row r="518" spans="2:6" ht="24.95" customHeight="1">
      <c r="B518" s="102"/>
      <c r="C518" s="102"/>
      <c r="D518" s="102"/>
      <c r="E518" s="102"/>
      <c r="F518" s="102"/>
    </row>
    <row r="519" spans="2:6" ht="24.95" customHeight="1">
      <c r="B519" s="102"/>
      <c r="C519" s="102"/>
      <c r="D519" s="102"/>
      <c r="E519" s="102"/>
      <c r="F519" s="102"/>
    </row>
    <row r="520" spans="2:6" ht="24.95" customHeight="1">
      <c r="B520" s="102"/>
      <c r="C520" s="102"/>
      <c r="D520" s="102"/>
      <c r="E520" s="102"/>
      <c r="F520" s="102"/>
    </row>
    <row r="521" spans="2:6" ht="24.95" customHeight="1">
      <c r="B521" s="102"/>
      <c r="C521" s="102"/>
      <c r="D521" s="102"/>
      <c r="E521" s="102"/>
      <c r="F521" s="102"/>
    </row>
    <row r="522" spans="2:6" ht="24.95" customHeight="1">
      <c r="B522" s="102"/>
      <c r="C522" s="102"/>
      <c r="D522" s="102"/>
      <c r="E522" s="102"/>
      <c r="F522" s="102"/>
    </row>
    <row r="523" spans="2:6" ht="24.95" customHeight="1">
      <c r="B523" s="102"/>
      <c r="C523" s="102"/>
      <c r="D523" s="102"/>
      <c r="E523" s="102"/>
      <c r="F523" s="102"/>
    </row>
    <row r="524" spans="2:6" ht="24.95" customHeight="1">
      <c r="B524" s="102"/>
      <c r="C524" s="102"/>
      <c r="D524" s="102"/>
      <c r="E524" s="102"/>
      <c r="F524" s="102"/>
    </row>
    <row r="525" spans="2:6" ht="24.95" customHeight="1">
      <c r="B525" s="102"/>
      <c r="C525" s="102"/>
      <c r="D525" s="102"/>
      <c r="E525" s="102"/>
      <c r="F525" s="102"/>
    </row>
    <row r="526" spans="2:6" ht="24.95" customHeight="1">
      <c r="B526" s="102"/>
      <c r="C526" s="102"/>
      <c r="D526" s="102"/>
      <c r="E526" s="102"/>
      <c r="F526" s="102"/>
    </row>
    <row r="527" spans="2:6" ht="24.95" customHeight="1">
      <c r="B527" s="102"/>
      <c r="C527" s="102"/>
      <c r="D527" s="102"/>
      <c r="E527" s="102"/>
      <c r="F527" s="102"/>
    </row>
    <row r="528" spans="2:6" ht="24.95" customHeight="1">
      <c r="B528" s="102"/>
      <c r="C528" s="102"/>
      <c r="D528" s="102"/>
      <c r="E528" s="102"/>
      <c r="F528" s="102"/>
    </row>
    <row r="529" spans="2:6" ht="24.95" customHeight="1">
      <c r="B529" s="102"/>
      <c r="C529" s="102"/>
      <c r="D529" s="102"/>
      <c r="E529" s="102"/>
      <c r="F529" s="102"/>
    </row>
    <row r="530" spans="2:6" ht="24.95" customHeight="1">
      <c r="B530" s="102"/>
      <c r="C530" s="102"/>
      <c r="D530" s="102"/>
      <c r="E530" s="102"/>
      <c r="F530" s="102"/>
    </row>
    <row r="531" spans="2:6" ht="24.95" customHeight="1">
      <c r="B531" s="102"/>
      <c r="C531" s="102"/>
      <c r="D531" s="102"/>
      <c r="E531" s="102"/>
      <c r="F531" s="102"/>
    </row>
    <row r="532" spans="2:6" ht="24.95" customHeight="1">
      <c r="B532" s="102"/>
      <c r="C532" s="102"/>
      <c r="D532" s="102"/>
      <c r="E532" s="102"/>
      <c r="F532" s="102"/>
    </row>
    <row r="533" spans="2:6" ht="24.95" customHeight="1">
      <c r="B533" s="102"/>
      <c r="C533" s="102"/>
      <c r="D533" s="102"/>
      <c r="E533" s="102"/>
      <c r="F533" s="102"/>
    </row>
    <row r="534" spans="2:6" ht="24.95" customHeight="1">
      <c r="B534" s="102"/>
      <c r="C534" s="102"/>
      <c r="D534" s="102"/>
      <c r="E534" s="102"/>
      <c r="F534" s="102"/>
    </row>
    <row r="535" spans="2:6" ht="24.95" customHeight="1">
      <c r="B535" s="102"/>
      <c r="C535" s="102"/>
      <c r="D535" s="102"/>
      <c r="E535" s="102"/>
      <c r="F535" s="102"/>
    </row>
    <row r="536" spans="2:6" ht="24.95" customHeight="1">
      <c r="B536" s="102"/>
      <c r="C536" s="102"/>
      <c r="D536" s="102"/>
      <c r="E536" s="102"/>
      <c r="F536" s="102"/>
    </row>
    <row r="537" spans="2:6" ht="24.95" customHeight="1">
      <c r="B537" s="102"/>
      <c r="C537" s="102"/>
      <c r="D537" s="102"/>
      <c r="E537" s="102"/>
      <c r="F537" s="102"/>
    </row>
    <row r="538" spans="2:6" ht="24.95" customHeight="1">
      <c r="B538" s="102"/>
      <c r="C538" s="102"/>
      <c r="D538" s="102"/>
      <c r="E538" s="102"/>
      <c r="F538" s="102"/>
    </row>
    <row r="539" spans="2:6" ht="24.95" customHeight="1">
      <c r="B539" s="102"/>
      <c r="C539" s="102"/>
      <c r="D539" s="102"/>
      <c r="E539" s="102"/>
      <c r="F539" s="102"/>
    </row>
    <row r="540" spans="2:6" ht="24.95" customHeight="1">
      <c r="B540" s="102"/>
      <c r="C540" s="102"/>
      <c r="D540" s="102"/>
      <c r="E540" s="102"/>
      <c r="F540" s="102"/>
    </row>
    <row r="541" spans="2:6" ht="24.95" customHeight="1">
      <c r="B541" s="102"/>
      <c r="C541" s="102"/>
      <c r="D541" s="102"/>
      <c r="E541" s="102"/>
      <c r="F541" s="102"/>
    </row>
    <row r="542" spans="2:6" ht="24.95" customHeight="1">
      <c r="B542" s="102"/>
      <c r="C542" s="102"/>
      <c r="D542" s="102"/>
      <c r="E542" s="102"/>
      <c r="F542" s="102"/>
    </row>
    <row r="543" spans="2:6" ht="24.95" customHeight="1">
      <c r="B543" s="102"/>
      <c r="C543" s="102"/>
      <c r="D543" s="102"/>
      <c r="E543" s="102"/>
      <c r="F543" s="102"/>
    </row>
    <row r="544" spans="2:6" ht="24.95" customHeight="1">
      <c r="B544" s="102"/>
      <c r="C544" s="102"/>
      <c r="D544" s="102"/>
      <c r="E544" s="102"/>
      <c r="F544" s="102"/>
    </row>
    <row r="545" spans="2:6" ht="24.95" customHeight="1">
      <c r="B545" s="102"/>
      <c r="C545" s="102"/>
      <c r="D545" s="102"/>
      <c r="E545" s="102"/>
      <c r="F545" s="102"/>
    </row>
    <row r="546" spans="2:6" ht="24.95" customHeight="1">
      <c r="B546" s="102"/>
      <c r="C546" s="102"/>
      <c r="D546" s="102"/>
      <c r="E546" s="102"/>
      <c r="F546" s="102"/>
    </row>
    <row r="547" spans="2:6" ht="24.95" customHeight="1">
      <c r="B547" s="102"/>
      <c r="C547" s="102"/>
      <c r="D547" s="102"/>
      <c r="E547" s="102"/>
      <c r="F547" s="102"/>
    </row>
    <row r="548" spans="2:6" ht="24.95" customHeight="1">
      <c r="B548" s="102"/>
      <c r="C548" s="102"/>
      <c r="D548" s="102"/>
      <c r="E548" s="102"/>
      <c r="F548" s="102"/>
    </row>
    <row r="549" spans="2:6" ht="24.95" customHeight="1">
      <c r="B549" s="102"/>
      <c r="C549" s="102"/>
      <c r="D549" s="102"/>
      <c r="E549" s="102"/>
      <c r="F549" s="102"/>
    </row>
    <row r="550" spans="2:6" ht="24.95" customHeight="1">
      <c r="B550" s="102"/>
      <c r="C550" s="102"/>
      <c r="D550" s="102"/>
      <c r="E550" s="102"/>
      <c r="F550" s="102"/>
    </row>
    <row r="551" spans="2:6" ht="24.95" customHeight="1">
      <c r="B551" s="102"/>
      <c r="C551" s="102"/>
      <c r="D551" s="102"/>
      <c r="E551" s="102"/>
      <c r="F551" s="102"/>
    </row>
    <row r="552" spans="2:6" ht="24.95" customHeight="1">
      <c r="B552" s="102"/>
      <c r="C552" s="102"/>
      <c r="D552" s="102"/>
      <c r="E552" s="102"/>
      <c r="F552" s="102"/>
    </row>
    <row r="553" spans="2:6" ht="24.95" customHeight="1">
      <c r="B553" s="102"/>
      <c r="C553" s="102"/>
      <c r="D553" s="102"/>
      <c r="E553" s="102"/>
      <c r="F553" s="102"/>
    </row>
    <row r="554" spans="2:6" ht="24.95" customHeight="1">
      <c r="B554" s="102"/>
      <c r="C554" s="102"/>
      <c r="D554" s="102"/>
      <c r="E554" s="102"/>
      <c r="F554" s="102"/>
    </row>
    <row r="555" spans="2:6" ht="24.95" customHeight="1">
      <c r="B555" s="102"/>
      <c r="C555" s="102"/>
      <c r="D555" s="102"/>
      <c r="E555" s="102"/>
      <c r="F555" s="102"/>
    </row>
    <row r="556" spans="2:6" ht="24.95" customHeight="1">
      <c r="B556" s="102"/>
      <c r="C556" s="102"/>
      <c r="D556" s="102"/>
      <c r="E556" s="102"/>
      <c r="F556" s="102"/>
    </row>
    <row r="557" spans="2:6" ht="24.95" customHeight="1">
      <c r="B557" s="102"/>
      <c r="C557" s="102"/>
      <c r="D557" s="102"/>
      <c r="E557" s="102"/>
      <c r="F557" s="102"/>
    </row>
    <row r="558" spans="2:6" ht="24.95" customHeight="1">
      <c r="B558" s="102"/>
      <c r="C558" s="102"/>
      <c r="D558" s="102"/>
      <c r="E558" s="102"/>
      <c r="F558" s="102"/>
    </row>
    <row r="559" spans="2:6" ht="24.95" customHeight="1">
      <c r="B559" s="102"/>
      <c r="C559" s="102"/>
      <c r="D559" s="102"/>
      <c r="E559" s="102"/>
      <c r="F559" s="102"/>
    </row>
    <row r="560" spans="2:6" ht="24.95" customHeight="1">
      <c r="B560" s="102"/>
      <c r="C560" s="102"/>
      <c r="D560" s="102"/>
      <c r="E560" s="102"/>
      <c r="F560" s="102"/>
    </row>
    <row r="561" spans="2:6" ht="24.95" customHeight="1">
      <c r="B561" s="102"/>
      <c r="C561" s="102"/>
      <c r="D561" s="102"/>
      <c r="E561" s="102"/>
      <c r="F561" s="102"/>
    </row>
    <row r="562" spans="2:6" ht="24.95" customHeight="1">
      <c r="B562" s="102"/>
      <c r="C562" s="102"/>
      <c r="D562" s="102"/>
      <c r="E562" s="102"/>
      <c r="F562" s="102"/>
    </row>
    <row r="563" spans="2:6" ht="24.95" customHeight="1">
      <c r="B563" s="102"/>
      <c r="C563" s="102"/>
      <c r="D563" s="102"/>
      <c r="E563" s="102"/>
      <c r="F563" s="102"/>
    </row>
    <row r="564" spans="2:6" ht="24.95" customHeight="1">
      <c r="B564" s="102"/>
      <c r="C564" s="102"/>
      <c r="D564" s="102"/>
      <c r="E564" s="102"/>
      <c r="F564" s="102"/>
    </row>
    <row r="565" spans="2:6" ht="24.95" customHeight="1">
      <c r="B565" s="102"/>
      <c r="C565" s="102"/>
      <c r="D565" s="102"/>
      <c r="E565" s="102"/>
      <c r="F565" s="102"/>
    </row>
    <row r="566" spans="2:6" ht="24.95" customHeight="1">
      <c r="B566" s="102"/>
      <c r="C566" s="102"/>
      <c r="D566" s="102"/>
      <c r="E566" s="102"/>
      <c r="F566" s="102"/>
    </row>
    <row r="567" spans="2:6" ht="24.95" customHeight="1">
      <c r="B567" s="102"/>
      <c r="C567" s="102"/>
      <c r="D567" s="102"/>
      <c r="E567" s="102"/>
      <c r="F567" s="102"/>
    </row>
    <row r="568" spans="2:6" ht="24.95" customHeight="1">
      <c r="B568" s="102"/>
      <c r="C568" s="102"/>
      <c r="D568" s="102"/>
      <c r="E568" s="102"/>
      <c r="F568" s="102"/>
    </row>
    <row r="569" spans="2:6" ht="24.95" customHeight="1">
      <c r="B569" s="102"/>
      <c r="C569" s="102"/>
      <c r="D569" s="102"/>
      <c r="E569" s="102"/>
      <c r="F569" s="102"/>
    </row>
    <row r="570" spans="2:6" ht="24.95" customHeight="1">
      <c r="B570" s="102"/>
      <c r="C570" s="102"/>
      <c r="D570" s="102"/>
      <c r="E570" s="102"/>
      <c r="F570" s="102"/>
    </row>
    <row r="571" spans="2:6" ht="24.95" customHeight="1">
      <c r="B571" s="102"/>
      <c r="C571" s="102"/>
      <c r="D571" s="102"/>
      <c r="E571" s="102"/>
      <c r="F571" s="102"/>
    </row>
    <row r="572" spans="2:6" ht="24.95" customHeight="1">
      <c r="B572" s="102"/>
      <c r="C572" s="102"/>
      <c r="D572" s="102"/>
      <c r="E572" s="102"/>
      <c r="F572" s="102"/>
    </row>
    <row r="573" spans="2:6" ht="24.95" customHeight="1">
      <c r="B573" s="102"/>
      <c r="C573" s="102"/>
      <c r="D573" s="102"/>
      <c r="E573" s="102"/>
      <c r="F573" s="102"/>
    </row>
    <row r="574" spans="2:6" ht="24.95" customHeight="1">
      <c r="B574" s="102"/>
      <c r="C574" s="102"/>
      <c r="D574" s="102"/>
      <c r="E574" s="102"/>
      <c r="F574" s="102"/>
    </row>
    <row r="575" spans="2:6" ht="24.95" customHeight="1">
      <c r="B575" s="102"/>
      <c r="C575" s="102"/>
      <c r="D575" s="102"/>
      <c r="E575" s="102"/>
      <c r="F575" s="102"/>
    </row>
    <row r="576" spans="2:6" ht="24.95" customHeight="1">
      <c r="B576" s="102"/>
      <c r="C576" s="102"/>
      <c r="D576" s="102"/>
      <c r="E576" s="102"/>
      <c r="F576" s="102"/>
    </row>
    <row r="577" spans="2:6" ht="24.95" customHeight="1">
      <c r="B577" s="102"/>
      <c r="C577" s="102"/>
      <c r="D577" s="102"/>
      <c r="E577" s="102"/>
      <c r="F577" s="102"/>
    </row>
    <row r="578" spans="2:6" ht="24.95" customHeight="1">
      <c r="B578" s="102"/>
      <c r="C578" s="102"/>
      <c r="D578" s="102"/>
      <c r="E578" s="102"/>
      <c r="F578" s="102"/>
    </row>
    <row r="579" spans="2:6" ht="24.95" customHeight="1">
      <c r="B579" s="102"/>
      <c r="C579" s="102"/>
      <c r="D579" s="102"/>
      <c r="E579" s="102"/>
      <c r="F579" s="102"/>
    </row>
    <row r="580" spans="2:6" ht="24.95" customHeight="1">
      <c r="B580" s="102"/>
      <c r="C580" s="102"/>
      <c r="D580" s="102"/>
      <c r="E580" s="102"/>
      <c r="F580" s="102"/>
    </row>
    <row r="581" spans="2:6" ht="24.95" customHeight="1">
      <c r="B581" s="102"/>
      <c r="C581" s="102"/>
      <c r="D581" s="102"/>
      <c r="E581" s="102"/>
      <c r="F581" s="102"/>
    </row>
    <row r="582" spans="2:6" ht="24.95" customHeight="1">
      <c r="B582" s="102"/>
      <c r="C582" s="102"/>
      <c r="D582" s="102"/>
      <c r="E582" s="102"/>
      <c r="F582" s="102"/>
    </row>
    <row r="583" spans="2:6" ht="24.95" customHeight="1">
      <c r="B583" s="102"/>
      <c r="C583" s="102"/>
      <c r="D583" s="102"/>
      <c r="E583" s="102"/>
      <c r="F583" s="102"/>
    </row>
    <row r="584" spans="2:6" ht="24.95" customHeight="1">
      <c r="B584" s="102"/>
      <c r="C584" s="102"/>
      <c r="D584" s="102"/>
      <c r="E584" s="102"/>
      <c r="F584" s="102"/>
    </row>
    <row r="585" spans="2:6" ht="24.95" customHeight="1">
      <c r="B585" s="102"/>
      <c r="C585" s="102"/>
      <c r="D585" s="102"/>
      <c r="E585" s="102"/>
      <c r="F585" s="102"/>
    </row>
    <row r="586" spans="2:6" ht="24.95" customHeight="1">
      <c r="B586" s="102"/>
      <c r="C586" s="102"/>
      <c r="D586" s="102"/>
      <c r="E586" s="102"/>
      <c r="F586" s="102"/>
    </row>
    <row r="587" spans="2:6" ht="24.95" customHeight="1">
      <c r="B587" s="102"/>
      <c r="C587" s="102"/>
      <c r="D587" s="102"/>
      <c r="E587" s="102"/>
      <c r="F587" s="102"/>
    </row>
    <row r="588" spans="2:6" ht="24.95" customHeight="1">
      <c r="B588" s="102"/>
      <c r="C588" s="102"/>
      <c r="D588" s="102"/>
      <c r="E588" s="102"/>
      <c r="F588" s="102"/>
    </row>
    <row r="589" spans="2:6" ht="24.95" customHeight="1">
      <c r="B589" s="102"/>
      <c r="C589" s="102"/>
      <c r="D589" s="102"/>
      <c r="E589" s="102"/>
      <c r="F589" s="102"/>
    </row>
    <row r="590" spans="2:6" ht="24.95" customHeight="1">
      <c r="B590" s="102"/>
      <c r="C590" s="102"/>
      <c r="D590" s="102"/>
      <c r="E590" s="102"/>
      <c r="F590" s="102"/>
    </row>
    <row r="591" spans="2:6" ht="24.95" customHeight="1">
      <c r="B591" s="102"/>
      <c r="C591" s="102"/>
      <c r="D591" s="102"/>
      <c r="E591" s="102"/>
      <c r="F591" s="102"/>
    </row>
    <row r="592" spans="2:6" ht="24.95" customHeight="1">
      <c r="B592" s="102"/>
      <c r="C592" s="102"/>
      <c r="D592" s="102"/>
      <c r="E592" s="102"/>
      <c r="F592" s="102"/>
    </row>
    <row r="593" spans="2:6" ht="24.95" customHeight="1">
      <c r="B593" s="102"/>
      <c r="C593" s="102"/>
      <c r="D593" s="102"/>
      <c r="E593" s="102"/>
      <c r="F593" s="102"/>
    </row>
    <row r="594" spans="2:6" ht="24.95" customHeight="1">
      <c r="B594" s="102"/>
      <c r="C594" s="102"/>
      <c r="D594" s="102"/>
      <c r="E594" s="102"/>
      <c r="F594" s="102"/>
    </row>
    <row r="595" spans="2:6" ht="24.95" customHeight="1">
      <c r="B595" s="102"/>
      <c r="C595" s="102"/>
      <c r="D595" s="102"/>
      <c r="E595" s="102"/>
      <c r="F595" s="102"/>
    </row>
    <row r="596" spans="2:6" ht="24.95" customHeight="1">
      <c r="B596" s="102"/>
      <c r="C596" s="102"/>
      <c r="D596" s="102"/>
      <c r="E596" s="102"/>
      <c r="F596" s="102"/>
    </row>
    <row r="597" spans="2:6" ht="24.95" customHeight="1">
      <c r="B597" s="102"/>
      <c r="C597" s="102"/>
      <c r="D597" s="102"/>
      <c r="E597" s="102"/>
      <c r="F597" s="102"/>
    </row>
    <row r="598" spans="2:6" ht="24.95" customHeight="1">
      <c r="B598" s="102"/>
      <c r="C598" s="102"/>
      <c r="D598" s="102"/>
      <c r="E598" s="102"/>
      <c r="F598" s="102"/>
    </row>
    <row r="599" spans="2:6" ht="24.95" customHeight="1">
      <c r="B599" s="102"/>
      <c r="C599" s="102"/>
      <c r="D599" s="102"/>
      <c r="E599" s="102"/>
      <c r="F599" s="102"/>
    </row>
    <row r="600" spans="2:6" ht="24.95" customHeight="1">
      <c r="B600" s="102"/>
      <c r="C600" s="102"/>
      <c r="D600" s="102"/>
      <c r="E600" s="102"/>
      <c r="F600" s="102"/>
    </row>
    <row r="601" spans="2:6" ht="24.95" customHeight="1">
      <c r="B601" s="102"/>
      <c r="C601" s="102"/>
      <c r="D601" s="102"/>
      <c r="E601" s="102"/>
      <c r="F601" s="102"/>
    </row>
    <row r="602" spans="2:6" ht="24.95" customHeight="1">
      <c r="B602" s="102"/>
      <c r="C602" s="102"/>
      <c r="D602" s="102"/>
      <c r="E602" s="102"/>
      <c r="F602" s="102"/>
    </row>
    <row r="603" spans="2:6" ht="24.95" customHeight="1">
      <c r="B603" s="102"/>
      <c r="C603" s="102"/>
      <c r="D603" s="102"/>
      <c r="E603" s="102"/>
      <c r="F603" s="102"/>
    </row>
    <row r="604" spans="2:6" ht="24.95" customHeight="1">
      <c r="B604" s="102"/>
      <c r="C604" s="102"/>
      <c r="D604" s="102"/>
      <c r="E604" s="102"/>
      <c r="F604" s="102"/>
    </row>
    <row r="605" spans="2:6" ht="24.95" customHeight="1">
      <c r="B605" s="102"/>
      <c r="C605" s="102"/>
      <c r="D605" s="102"/>
      <c r="E605" s="102"/>
      <c r="F605" s="102"/>
    </row>
    <row r="606" spans="2:6" ht="24.95" customHeight="1">
      <c r="B606" s="102"/>
      <c r="C606" s="102"/>
      <c r="D606" s="102"/>
      <c r="E606" s="102"/>
      <c r="F606" s="102"/>
    </row>
    <row r="607" spans="2:6" ht="24.95" customHeight="1">
      <c r="B607" s="102"/>
      <c r="C607" s="102"/>
      <c r="D607" s="102"/>
      <c r="E607" s="102"/>
      <c r="F607" s="102"/>
    </row>
    <row r="608" spans="2:6" ht="24.95" customHeight="1">
      <c r="B608" s="102"/>
      <c r="C608" s="102"/>
      <c r="D608" s="102"/>
      <c r="E608" s="102"/>
      <c r="F608" s="102"/>
    </row>
    <row r="609" spans="2:6" ht="24.95" customHeight="1">
      <c r="B609" s="102"/>
      <c r="C609" s="102"/>
      <c r="D609" s="102"/>
      <c r="E609" s="102"/>
      <c r="F609" s="102"/>
    </row>
    <row r="610" spans="2:6" ht="24.95" customHeight="1">
      <c r="B610" s="102"/>
      <c r="C610" s="102"/>
      <c r="D610" s="102"/>
      <c r="E610" s="102"/>
      <c r="F610" s="102"/>
    </row>
    <row r="611" spans="2:6" ht="24.95" customHeight="1">
      <c r="B611" s="102"/>
      <c r="C611" s="102"/>
      <c r="D611" s="102"/>
      <c r="E611" s="102"/>
      <c r="F611" s="102"/>
    </row>
    <row r="612" spans="2:6" ht="24.95" customHeight="1">
      <c r="B612" s="102"/>
      <c r="C612" s="102"/>
      <c r="D612" s="102"/>
      <c r="E612" s="102"/>
      <c r="F612" s="102"/>
    </row>
    <row r="613" spans="2:6" ht="24.95" customHeight="1">
      <c r="B613" s="102"/>
      <c r="C613" s="102"/>
      <c r="D613" s="102"/>
      <c r="E613" s="102"/>
      <c r="F613" s="102"/>
    </row>
    <row r="614" spans="2:6" ht="24.95" customHeight="1">
      <c r="B614" s="102"/>
      <c r="C614" s="102"/>
      <c r="D614" s="102"/>
      <c r="E614" s="102"/>
      <c r="F614" s="102"/>
    </row>
    <row r="615" spans="2:6" ht="24.95" customHeight="1">
      <c r="B615" s="102"/>
      <c r="C615" s="102"/>
      <c r="D615" s="102"/>
      <c r="E615" s="102"/>
      <c r="F615" s="102"/>
    </row>
    <row r="616" spans="2:6" ht="24.95" customHeight="1">
      <c r="B616" s="102"/>
      <c r="C616" s="102"/>
      <c r="D616" s="102"/>
      <c r="E616" s="102"/>
      <c r="F616" s="102"/>
    </row>
    <row r="617" spans="2:6" ht="24.95" customHeight="1">
      <c r="B617" s="102"/>
      <c r="C617" s="102"/>
      <c r="D617" s="102"/>
      <c r="E617" s="102"/>
      <c r="F617" s="102"/>
    </row>
    <row r="618" spans="2:6" ht="24.95" customHeight="1">
      <c r="B618" s="102"/>
      <c r="C618" s="102"/>
      <c r="D618" s="102"/>
      <c r="E618" s="102"/>
      <c r="F618" s="102"/>
    </row>
    <row r="619" spans="2:6" ht="24.95" customHeight="1">
      <c r="B619" s="102"/>
      <c r="C619" s="102"/>
      <c r="D619" s="102"/>
      <c r="E619" s="102"/>
      <c r="F619" s="102"/>
    </row>
    <row r="620" spans="2:6" ht="24.95" customHeight="1">
      <c r="B620" s="102"/>
      <c r="C620" s="102"/>
      <c r="D620" s="102"/>
      <c r="E620" s="102"/>
      <c r="F620" s="102"/>
    </row>
    <row r="621" spans="2:6" ht="24.95" customHeight="1">
      <c r="B621" s="102"/>
      <c r="C621" s="102"/>
      <c r="D621" s="102"/>
      <c r="E621" s="102"/>
      <c r="F621" s="102"/>
    </row>
    <row r="622" spans="2:6" ht="24.95" customHeight="1">
      <c r="B622" s="102"/>
      <c r="C622" s="102"/>
      <c r="D622" s="102"/>
      <c r="E622" s="102"/>
      <c r="F622" s="102"/>
    </row>
    <row r="623" spans="2:6" ht="24.95" customHeight="1">
      <c r="B623" s="102"/>
      <c r="C623" s="102"/>
      <c r="D623" s="102"/>
      <c r="E623" s="102"/>
      <c r="F623" s="102"/>
    </row>
    <row r="624" spans="2:6" ht="24.95" customHeight="1">
      <c r="B624" s="102"/>
      <c r="C624" s="102"/>
      <c r="D624" s="102"/>
      <c r="E624" s="102"/>
      <c r="F624" s="102"/>
    </row>
    <row r="625" spans="2:6" ht="24.95" customHeight="1">
      <c r="B625" s="102"/>
      <c r="C625" s="102"/>
      <c r="D625" s="102"/>
      <c r="E625" s="102"/>
      <c r="F625" s="102"/>
    </row>
    <row r="626" spans="2:6" ht="24.95" customHeight="1">
      <c r="B626" s="102"/>
      <c r="C626" s="102"/>
      <c r="D626" s="102"/>
      <c r="E626" s="102"/>
      <c r="F626" s="102"/>
    </row>
    <row r="627" spans="2:6" ht="24.95" customHeight="1">
      <c r="B627" s="102"/>
      <c r="C627" s="102"/>
      <c r="D627" s="102"/>
      <c r="E627" s="102"/>
      <c r="F627" s="102"/>
    </row>
    <row r="628" spans="2:6" ht="24.95" customHeight="1">
      <c r="B628" s="102"/>
      <c r="C628" s="102"/>
      <c r="D628" s="102"/>
      <c r="E628" s="102"/>
      <c r="F628" s="102"/>
    </row>
    <row r="629" spans="2:6" ht="24.95" customHeight="1">
      <c r="B629" s="102"/>
      <c r="C629" s="102"/>
      <c r="D629" s="102"/>
      <c r="E629" s="102"/>
      <c r="F629" s="102"/>
    </row>
    <row r="630" spans="2:6" ht="24.95" customHeight="1">
      <c r="B630" s="102"/>
      <c r="C630" s="102"/>
      <c r="D630" s="102"/>
      <c r="E630" s="102"/>
      <c r="F630" s="102"/>
    </row>
    <row r="631" spans="2:6" ht="24.95" customHeight="1">
      <c r="B631" s="102"/>
      <c r="C631" s="102"/>
      <c r="D631" s="102"/>
      <c r="E631" s="102"/>
      <c r="F631" s="102"/>
    </row>
    <row r="632" spans="2:6" ht="24.95" customHeight="1">
      <c r="B632" s="102"/>
      <c r="C632" s="102"/>
      <c r="D632" s="102"/>
      <c r="E632" s="102"/>
      <c r="F632" s="102"/>
    </row>
    <row r="633" spans="2:6" ht="24.95" customHeight="1">
      <c r="B633" s="102"/>
      <c r="C633" s="102"/>
      <c r="D633" s="102"/>
      <c r="E633" s="102"/>
      <c r="F633" s="102"/>
    </row>
    <row r="634" spans="2:6" ht="24.95" customHeight="1">
      <c r="B634" s="102"/>
      <c r="C634" s="102"/>
      <c r="D634" s="102"/>
      <c r="E634" s="102"/>
      <c r="F634" s="102"/>
    </row>
    <row r="635" spans="2:6" ht="24.95" customHeight="1">
      <c r="B635" s="102"/>
      <c r="C635" s="102"/>
      <c r="D635" s="102"/>
      <c r="E635" s="102"/>
      <c r="F635" s="102"/>
    </row>
    <row r="636" spans="2:6" ht="24.95" customHeight="1">
      <c r="B636" s="102"/>
      <c r="C636" s="102"/>
      <c r="D636" s="102"/>
      <c r="E636" s="102"/>
      <c r="F636" s="102"/>
    </row>
    <row r="637" spans="2:6" ht="24.95" customHeight="1">
      <c r="B637" s="102"/>
      <c r="C637" s="102"/>
      <c r="D637" s="102"/>
      <c r="E637" s="102"/>
      <c r="F637" s="102"/>
    </row>
    <row r="638" spans="2:6" ht="24.95" customHeight="1">
      <c r="B638" s="102"/>
      <c r="C638" s="102"/>
      <c r="D638" s="102"/>
      <c r="E638" s="102"/>
      <c r="F638" s="102"/>
    </row>
    <row r="639" spans="2:6" ht="24.95" customHeight="1">
      <c r="B639" s="102"/>
      <c r="C639" s="102"/>
      <c r="D639" s="102"/>
      <c r="E639" s="102"/>
      <c r="F639" s="102"/>
    </row>
    <row r="640" spans="2:6" ht="24.95" customHeight="1">
      <c r="B640" s="102"/>
      <c r="C640" s="102"/>
      <c r="D640" s="102"/>
      <c r="E640" s="102"/>
      <c r="F640" s="102"/>
    </row>
    <row r="641" spans="2:6" ht="24.95" customHeight="1">
      <c r="B641" s="102"/>
      <c r="C641" s="102"/>
      <c r="D641" s="102"/>
      <c r="E641" s="102"/>
      <c r="F641" s="102"/>
    </row>
    <row r="642" spans="2:6" ht="24.95" customHeight="1">
      <c r="B642" s="102"/>
      <c r="C642" s="102"/>
      <c r="D642" s="102"/>
      <c r="E642" s="102"/>
      <c r="F642" s="102"/>
    </row>
    <row r="643" spans="2:6" ht="24.95" customHeight="1">
      <c r="B643" s="102"/>
      <c r="C643" s="102"/>
      <c r="D643" s="102"/>
      <c r="E643" s="102"/>
      <c r="F643" s="102"/>
    </row>
    <row r="644" spans="2:6" ht="24.95" customHeight="1">
      <c r="B644" s="102"/>
      <c r="C644" s="102"/>
      <c r="D644" s="102"/>
      <c r="E644" s="102"/>
      <c r="F644" s="102"/>
    </row>
    <row r="645" spans="2:6" ht="24.95" customHeight="1">
      <c r="B645" s="102"/>
      <c r="C645" s="102"/>
      <c r="D645" s="102"/>
      <c r="E645" s="102"/>
      <c r="F645" s="102"/>
    </row>
    <row r="646" spans="2:6" ht="24.95" customHeight="1">
      <c r="B646" s="102"/>
      <c r="C646" s="102"/>
      <c r="D646" s="102"/>
      <c r="E646" s="102"/>
      <c r="F646" s="102"/>
    </row>
    <row r="647" spans="2:6" ht="24.95" customHeight="1">
      <c r="B647" s="102"/>
      <c r="C647" s="102"/>
      <c r="D647" s="102"/>
      <c r="E647" s="102"/>
      <c r="F647" s="102"/>
    </row>
    <row r="648" spans="2:6" ht="24.95" customHeight="1">
      <c r="B648" s="102"/>
      <c r="C648" s="102"/>
      <c r="D648" s="102"/>
      <c r="E648" s="102"/>
      <c r="F648" s="102"/>
    </row>
    <row r="649" spans="2:6" ht="24.95" customHeight="1">
      <c r="B649" s="102"/>
      <c r="C649" s="102"/>
      <c r="D649" s="102"/>
      <c r="E649" s="102"/>
      <c r="F649" s="102"/>
    </row>
    <row r="650" spans="2:6" ht="24.95" customHeight="1">
      <c r="B650" s="102"/>
      <c r="C650" s="102"/>
      <c r="D650" s="102"/>
      <c r="E650" s="102"/>
      <c r="F650" s="102"/>
    </row>
    <row r="651" spans="2:6" ht="24.95" customHeight="1">
      <c r="B651" s="102"/>
      <c r="C651" s="102"/>
      <c r="D651" s="102"/>
      <c r="E651" s="102"/>
      <c r="F651" s="102"/>
    </row>
    <row r="652" spans="2:6" ht="24.95" customHeight="1">
      <c r="B652" s="102"/>
      <c r="C652" s="102"/>
      <c r="D652" s="102"/>
      <c r="E652" s="102"/>
      <c r="F652" s="102"/>
    </row>
    <row r="653" spans="2:6" ht="24.95" customHeight="1">
      <c r="B653" s="102"/>
      <c r="C653" s="102"/>
      <c r="D653" s="102"/>
      <c r="E653" s="102"/>
      <c r="F653" s="102"/>
    </row>
    <row r="654" spans="2:6" ht="24.95" customHeight="1">
      <c r="B654" s="102"/>
      <c r="C654" s="102"/>
      <c r="D654" s="102"/>
      <c r="E654" s="102"/>
      <c r="F654" s="102"/>
    </row>
    <row r="655" spans="2:6" ht="24.95" customHeight="1">
      <c r="B655" s="102"/>
      <c r="C655" s="102"/>
      <c r="D655" s="102"/>
      <c r="E655" s="102"/>
      <c r="F655" s="102"/>
    </row>
    <row r="656" spans="2:6" ht="24.95" customHeight="1">
      <c r="B656" s="102"/>
      <c r="C656" s="102"/>
      <c r="D656" s="102"/>
      <c r="E656" s="102"/>
      <c r="F656" s="102"/>
    </row>
    <row r="657" spans="2:6" ht="24.95" customHeight="1">
      <c r="B657" s="102"/>
      <c r="C657" s="102"/>
      <c r="D657" s="102"/>
      <c r="E657" s="102"/>
      <c r="F657" s="102"/>
    </row>
    <row r="658" spans="2:6" ht="24.95" customHeight="1">
      <c r="B658" s="102"/>
      <c r="C658" s="102"/>
      <c r="D658" s="102"/>
      <c r="E658" s="102"/>
      <c r="F658" s="102"/>
    </row>
    <row r="659" spans="2:6" ht="24.95" customHeight="1">
      <c r="B659" s="102"/>
      <c r="C659" s="102"/>
      <c r="D659" s="102"/>
      <c r="E659" s="102"/>
      <c r="F659" s="102"/>
    </row>
    <row r="660" spans="2:6" ht="24.95" customHeight="1">
      <c r="B660" s="102"/>
      <c r="C660" s="102"/>
      <c r="D660" s="102"/>
      <c r="E660" s="102"/>
      <c r="F660" s="102"/>
    </row>
    <row r="661" spans="2:6" ht="24.95" customHeight="1">
      <c r="B661" s="102"/>
      <c r="C661" s="102"/>
      <c r="D661" s="102"/>
      <c r="E661" s="102"/>
      <c r="F661" s="102"/>
    </row>
    <row r="662" spans="2:6" ht="24.95" customHeight="1">
      <c r="B662" s="102"/>
      <c r="C662" s="102"/>
      <c r="D662" s="102"/>
      <c r="E662" s="102"/>
      <c r="F662" s="102"/>
    </row>
    <row r="663" spans="2:6" ht="24.95" customHeight="1">
      <c r="B663" s="102"/>
      <c r="C663" s="102"/>
      <c r="D663" s="102"/>
      <c r="E663" s="102"/>
      <c r="F663" s="102"/>
    </row>
    <row r="664" spans="2:6" ht="24.95" customHeight="1">
      <c r="B664" s="102"/>
      <c r="C664" s="102"/>
      <c r="D664" s="102"/>
      <c r="E664" s="102"/>
      <c r="F664" s="102"/>
    </row>
    <row r="665" spans="2:6" ht="24.95" customHeight="1">
      <c r="B665" s="102"/>
      <c r="C665" s="102"/>
      <c r="D665" s="102"/>
      <c r="E665" s="102"/>
      <c r="F665" s="102"/>
    </row>
    <row r="666" spans="2:6" ht="24.95" customHeight="1">
      <c r="B666" s="102"/>
      <c r="C666" s="102"/>
      <c r="D666" s="102"/>
      <c r="E666" s="102"/>
      <c r="F666" s="102"/>
    </row>
    <row r="667" spans="2:6" ht="24.95" customHeight="1">
      <c r="B667" s="102"/>
      <c r="C667" s="102"/>
      <c r="D667" s="102"/>
      <c r="E667" s="102"/>
      <c r="F667" s="102"/>
    </row>
    <row r="668" spans="2:6" ht="24.95" customHeight="1">
      <c r="B668" s="102"/>
      <c r="C668" s="102"/>
      <c r="D668" s="102"/>
      <c r="E668" s="102"/>
      <c r="F668" s="102"/>
    </row>
    <row r="669" spans="2:6" ht="24.95" customHeight="1">
      <c r="B669" s="102"/>
      <c r="C669" s="102"/>
      <c r="D669" s="102"/>
      <c r="E669" s="102"/>
      <c r="F669" s="102"/>
    </row>
    <row r="670" spans="2:6" ht="24.95" customHeight="1">
      <c r="B670" s="102"/>
      <c r="C670" s="102"/>
      <c r="D670" s="102"/>
      <c r="E670" s="102"/>
      <c r="F670" s="102"/>
    </row>
    <row r="671" spans="2:6" ht="24.95" customHeight="1">
      <c r="B671" s="102"/>
      <c r="C671" s="102"/>
      <c r="D671" s="102"/>
      <c r="E671" s="102"/>
      <c r="F671" s="102"/>
    </row>
    <row r="672" spans="2:6" ht="24.95" customHeight="1">
      <c r="B672" s="102"/>
      <c r="C672" s="102"/>
      <c r="D672" s="102"/>
      <c r="E672" s="102"/>
      <c r="F672" s="102"/>
    </row>
    <row r="673" spans="2:6" ht="24.95" customHeight="1">
      <c r="B673" s="102"/>
      <c r="C673" s="102"/>
      <c r="D673" s="102"/>
      <c r="E673" s="102"/>
      <c r="F673" s="102"/>
    </row>
    <row r="674" spans="2:6" ht="24.95" customHeight="1">
      <c r="B674" s="102"/>
      <c r="C674" s="102"/>
      <c r="D674" s="102"/>
      <c r="E674" s="102"/>
      <c r="F674" s="102"/>
    </row>
    <row r="675" spans="2:6" ht="24.95" customHeight="1">
      <c r="B675" s="102"/>
      <c r="C675" s="102"/>
      <c r="D675" s="102"/>
      <c r="E675" s="102"/>
      <c r="F675" s="102"/>
    </row>
    <row r="676" spans="2:6" ht="24.95" customHeight="1">
      <c r="B676" s="102"/>
      <c r="C676" s="102"/>
      <c r="D676" s="102"/>
      <c r="E676" s="102"/>
      <c r="F676" s="102"/>
    </row>
    <row r="677" spans="2:6" ht="24.95" customHeight="1">
      <c r="B677" s="102"/>
      <c r="C677" s="102"/>
      <c r="D677" s="102"/>
      <c r="E677" s="102"/>
      <c r="F677" s="102"/>
    </row>
    <row r="678" spans="2:6" ht="24.95" customHeight="1">
      <c r="B678" s="102"/>
      <c r="C678" s="102"/>
      <c r="D678" s="102"/>
      <c r="E678" s="102"/>
      <c r="F678" s="102"/>
    </row>
    <row r="679" spans="2:6" ht="24.95" customHeight="1">
      <c r="B679" s="102"/>
      <c r="C679" s="102"/>
      <c r="D679" s="102"/>
      <c r="E679" s="102"/>
      <c r="F679" s="102"/>
    </row>
    <row r="680" spans="2:6" ht="24.95" customHeight="1">
      <c r="B680" s="102"/>
      <c r="C680" s="102"/>
      <c r="D680" s="102"/>
      <c r="E680" s="102"/>
      <c r="F680" s="102"/>
    </row>
    <row r="681" spans="2:6" ht="24.95" customHeight="1">
      <c r="B681" s="102"/>
      <c r="C681" s="102"/>
      <c r="D681" s="102"/>
      <c r="E681" s="102"/>
      <c r="F681" s="102"/>
    </row>
    <row r="682" spans="2:6" ht="24.95" customHeight="1">
      <c r="B682" s="102"/>
      <c r="C682" s="102"/>
      <c r="D682" s="102"/>
      <c r="E682" s="102"/>
      <c r="F682" s="102"/>
    </row>
    <row r="683" spans="2:6" ht="24.95" customHeight="1">
      <c r="B683" s="102"/>
      <c r="C683" s="102"/>
      <c r="D683" s="102"/>
      <c r="E683" s="102"/>
      <c r="F683" s="102"/>
    </row>
    <row r="684" spans="2:6" ht="24.95" customHeight="1">
      <c r="B684" s="102"/>
      <c r="C684" s="102"/>
      <c r="D684" s="102"/>
      <c r="E684" s="102"/>
      <c r="F684" s="102"/>
    </row>
    <row r="685" spans="2:6" ht="24.95" customHeight="1">
      <c r="B685" s="102"/>
      <c r="C685" s="102"/>
      <c r="D685" s="102"/>
      <c r="E685" s="102"/>
      <c r="F685" s="102"/>
    </row>
    <row r="686" spans="2:6" ht="24.95" customHeight="1">
      <c r="B686" s="102"/>
      <c r="C686" s="102"/>
      <c r="D686" s="102"/>
      <c r="E686" s="102"/>
      <c r="F686" s="102"/>
    </row>
    <row r="687" spans="2:6" ht="24.95" customHeight="1">
      <c r="B687" s="102"/>
      <c r="C687" s="102"/>
      <c r="D687" s="102"/>
      <c r="E687" s="102"/>
      <c r="F687" s="102"/>
    </row>
    <row r="688" spans="2:6" ht="24.95" customHeight="1">
      <c r="B688" s="102"/>
      <c r="C688" s="102"/>
      <c r="D688" s="102"/>
      <c r="E688" s="102"/>
      <c r="F688" s="102"/>
    </row>
    <row r="689" spans="2:6" ht="24.95" customHeight="1">
      <c r="B689" s="102"/>
      <c r="C689" s="102"/>
      <c r="D689" s="102"/>
      <c r="E689" s="102"/>
      <c r="F689" s="102"/>
    </row>
    <row r="690" spans="2:6" ht="24.95" customHeight="1">
      <c r="B690" s="102"/>
      <c r="C690" s="102"/>
      <c r="D690" s="102"/>
      <c r="E690" s="102"/>
      <c r="F690" s="102"/>
    </row>
    <row r="691" spans="2:6" ht="24.95" customHeight="1">
      <c r="B691" s="102"/>
      <c r="C691" s="102"/>
      <c r="D691" s="102"/>
      <c r="E691" s="102"/>
      <c r="F691" s="102"/>
    </row>
    <row r="692" spans="2:6" ht="24.95" customHeight="1">
      <c r="B692" s="102"/>
      <c r="C692" s="102"/>
      <c r="D692" s="102"/>
      <c r="E692" s="102"/>
      <c r="F692" s="102"/>
    </row>
    <row r="693" spans="2:6" ht="24.95" customHeight="1">
      <c r="B693" s="102"/>
      <c r="C693" s="102"/>
      <c r="D693" s="102"/>
      <c r="E693" s="102"/>
      <c r="F693" s="102"/>
    </row>
    <row r="694" spans="2:6" ht="24.95" customHeight="1">
      <c r="B694" s="102"/>
      <c r="C694" s="102"/>
      <c r="D694" s="102"/>
      <c r="E694" s="102"/>
      <c r="F694" s="102"/>
    </row>
    <row r="695" spans="2:6" ht="24.95" customHeight="1">
      <c r="B695" s="102"/>
      <c r="C695" s="102"/>
      <c r="D695" s="102"/>
      <c r="E695" s="102"/>
      <c r="F695" s="102"/>
    </row>
    <row r="696" spans="2:6" ht="24.95" customHeight="1">
      <c r="B696" s="102"/>
      <c r="C696" s="102"/>
      <c r="D696" s="102"/>
      <c r="E696" s="102"/>
      <c r="F696" s="102"/>
    </row>
    <row r="697" spans="2:6" ht="24.95" customHeight="1">
      <c r="B697" s="102"/>
      <c r="C697" s="102"/>
      <c r="D697" s="102"/>
      <c r="E697" s="102"/>
      <c r="F697" s="102"/>
    </row>
    <row r="698" spans="2:6" ht="24.95" customHeight="1">
      <c r="B698" s="102"/>
      <c r="C698" s="102"/>
      <c r="D698" s="102"/>
      <c r="E698" s="102"/>
      <c r="F698" s="102"/>
    </row>
    <row r="699" spans="2:6" ht="24.95" customHeight="1">
      <c r="B699" s="102"/>
      <c r="C699" s="102"/>
      <c r="D699" s="102"/>
      <c r="E699" s="102"/>
      <c r="F699" s="102"/>
    </row>
    <row r="700" spans="2:6" ht="24.95" customHeight="1">
      <c r="B700" s="102"/>
      <c r="C700" s="102"/>
      <c r="D700" s="102"/>
      <c r="E700" s="102"/>
      <c r="F700" s="102"/>
    </row>
    <row r="701" spans="2:6" ht="24.95" customHeight="1">
      <c r="B701" s="102"/>
      <c r="C701" s="102"/>
      <c r="D701" s="102"/>
      <c r="E701" s="102"/>
      <c r="F701" s="102"/>
    </row>
    <row r="702" spans="2:6" ht="24.95" customHeight="1">
      <c r="B702" s="102"/>
      <c r="C702" s="102"/>
      <c r="D702" s="102"/>
      <c r="E702" s="102"/>
      <c r="F702" s="102"/>
    </row>
    <row r="703" spans="2:6" ht="24.95" customHeight="1">
      <c r="B703" s="102"/>
      <c r="C703" s="102"/>
      <c r="D703" s="102"/>
      <c r="E703" s="102"/>
      <c r="F703" s="102"/>
    </row>
    <row r="704" spans="2:6" ht="24.95" customHeight="1">
      <c r="B704" s="102"/>
      <c r="C704" s="102"/>
      <c r="D704" s="102"/>
      <c r="E704" s="102"/>
      <c r="F704" s="102"/>
    </row>
    <row r="705" spans="2:6" ht="24.95" customHeight="1">
      <c r="B705" s="102"/>
      <c r="C705" s="102"/>
      <c r="D705" s="102"/>
      <c r="E705" s="102"/>
      <c r="F705" s="102"/>
    </row>
    <row r="706" spans="2:6" ht="24.95" customHeight="1">
      <c r="B706" s="102"/>
      <c r="C706" s="102"/>
      <c r="D706" s="102"/>
      <c r="E706" s="102"/>
      <c r="F706" s="102"/>
    </row>
    <row r="707" spans="2:6" ht="24.95" customHeight="1">
      <c r="B707" s="102"/>
      <c r="C707" s="102"/>
      <c r="D707" s="102"/>
      <c r="E707" s="102"/>
      <c r="F707" s="102"/>
    </row>
    <row r="708" spans="2:6" ht="24.95" customHeight="1">
      <c r="B708" s="102"/>
      <c r="C708" s="102"/>
      <c r="D708" s="102"/>
      <c r="E708" s="102"/>
      <c r="F708" s="102"/>
    </row>
    <row r="709" spans="2:6" ht="24.95" customHeight="1">
      <c r="B709" s="102"/>
      <c r="C709" s="102"/>
      <c r="D709" s="102"/>
      <c r="E709" s="102"/>
      <c r="F709" s="102"/>
    </row>
    <row r="710" spans="2:6" ht="24.95" customHeight="1">
      <c r="B710" s="102"/>
      <c r="C710" s="102"/>
      <c r="D710" s="102"/>
      <c r="E710" s="102"/>
      <c r="F710" s="102"/>
    </row>
    <row r="711" spans="2:6" ht="24.95" customHeight="1">
      <c r="B711" s="102"/>
      <c r="C711" s="102"/>
      <c r="D711" s="102"/>
      <c r="E711" s="102"/>
      <c r="F711" s="102"/>
    </row>
    <row r="712" spans="2:6" ht="24.95" customHeight="1">
      <c r="B712" s="102"/>
      <c r="C712" s="102"/>
      <c r="D712" s="102"/>
      <c r="E712" s="102"/>
      <c r="F712" s="102"/>
    </row>
    <row r="713" spans="2:6" ht="24.95" customHeight="1">
      <c r="B713" s="102"/>
      <c r="C713" s="102"/>
      <c r="D713" s="102"/>
      <c r="E713" s="102"/>
      <c r="F713" s="102"/>
    </row>
    <row r="714" spans="2:6" ht="24.95" customHeight="1">
      <c r="B714" s="102"/>
      <c r="C714" s="102"/>
      <c r="D714" s="102"/>
      <c r="E714" s="102"/>
      <c r="F714" s="102"/>
    </row>
    <row r="715" spans="2:6" ht="24.95" customHeight="1">
      <c r="B715" s="102"/>
      <c r="C715" s="102"/>
      <c r="D715" s="102"/>
      <c r="E715" s="102"/>
      <c r="F715" s="102"/>
    </row>
    <row r="716" spans="2:6" ht="24.95" customHeight="1">
      <c r="B716" s="102"/>
      <c r="C716" s="102"/>
      <c r="D716" s="102"/>
      <c r="E716" s="102"/>
      <c r="F716" s="102"/>
    </row>
    <row r="717" spans="2:6" ht="24.95" customHeight="1">
      <c r="B717" s="102"/>
      <c r="C717" s="102"/>
      <c r="D717" s="102"/>
      <c r="E717" s="102"/>
      <c r="F717" s="102"/>
    </row>
    <row r="718" spans="2:6" ht="24.95" customHeight="1">
      <c r="B718" s="102"/>
      <c r="C718" s="102"/>
      <c r="D718" s="102"/>
      <c r="E718" s="102"/>
      <c r="F718" s="102"/>
    </row>
    <row r="719" spans="2:6" ht="24.95" customHeight="1">
      <c r="B719" s="102"/>
      <c r="C719" s="102"/>
      <c r="D719" s="102"/>
      <c r="E719" s="102"/>
      <c r="F719" s="102"/>
    </row>
    <row r="720" spans="2:6" ht="24.95" customHeight="1">
      <c r="B720" s="102"/>
      <c r="C720" s="102"/>
      <c r="D720" s="102"/>
      <c r="E720" s="102"/>
      <c r="F720" s="102"/>
    </row>
    <row r="721" spans="2:6" ht="24.95" customHeight="1">
      <c r="B721" s="102"/>
      <c r="C721" s="102"/>
      <c r="D721" s="102"/>
      <c r="E721" s="102"/>
      <c r="F721" s="102"/>
    </row>
    <row r="722" spans="2:6" ht="24.95" customHeight="1">
      <c r="B722" s="102"/>
      <c r="C722" s="102"/>
      <c r="D722" s="102"/>
      <c r="E722" s="102"/>
      <c r="F722" s="102"/>
    </row>
    <row r="723" spans="2:6" ht="24.95" customHeight="1">
      <c r="B723" s="102"/>
      <c r="C723" s="102"/>
      <c r="D723" s="102"/>
      <c r="E723" s="102"/>
      <c r="F723" s="102"/>
    </row>
    <row r="724" spans="2:6" ht="24.95" customHeight="1">
      <c r="B724" s="102"/>
      <c r="C724" s="102"/>
      <c r="D724" s="102"/>
      <c r="E724" s="102"/>
      <c r="F724" s="102"/>
    </row>
    <row r="725" spans="2:6" ht="24.95" customHeight="1">
      <c r="B725" s="102"/>
      <c r="C725" s="102"/>
      <c r="D725" s="102"/>
      <c r="E725" s="102"/>
      <c r="F725" s="102"/>
    </row>
    <row r="726" spans="2:6" ht="24.95" customHeight="1">
      <c r="B726" s="102"/>
      <c r="C726" s="102"/>
      <c r="D726" s="102"/>
      <c r="E726" s="102"/>
      <c r="F726" s="102"/>
    </row>
    <row r="727" spans="2:6" ht="24.95" customHeight="1">
      <c r="B727" s="102"/>
      <c r="C727" s="102"/>
      <c r="D727" s="102"/>
      <c r="E727" s="102"/>
      <c r="F727" s="102"/>
    </row>
    <row r="728" spans="2:6" ht="24.95" customHeight="1">
      <c r="B728" s="102"/>
      <c r="C728" s="102"/>
      <c r="D728" s="102"/>
      <c r="E728" s="102"/>
      <c r="F728" s="102"/>
    </row>
    <row r="729" spans="2:6" ht="24.95" customHeight="1">
      <c r="B729" s="102"/>
      <c r="C729" s="102"/>
      <c r="D729" s="102"/>
      <c r="E729" s="102"/>
      <c r="F729" s="102"/>
    </row>
    <row r="730" spans="2:6" ht="24.95" customHeight="1">
      <c r="B730" s="102"/>
      <c r="C730" s="102"/>
      <c r="D730" s="102"/>
      <c r="E730" s="102"/>
      <c r="F730" s="102"/>
    </row>
    <row r="731" spans="2:6" ht="24.95" customHeight="1">
      <c r="B731" s="102"/>
      <c r="C731" s="102"/>
      <c r="D731" s="102"/>
      <c r="E731" s="102"/>
      <c r="F731" s="102"/>
    </row>
    <row r="732" spans="2:6" ht="24.95" customHeight="1">
      <c r="B732" s="102"/>
      <c r="C732" s="102"/>
      <c r="D732" s="102"/>
      <c r="E732" s="102"/>
      <c r="F732" s="102"/>
    </row>
    <row r="733" spans="2:6" ht="24.95" customHeight="1">
      <c r="B733" s="102"/>
      <c r="C733" s="102"/>
      <c r="D733" s="102"/>
      <c r="E733" s="102"/>
      <c r="F733" s="102"/>
    </row>
    <row r="734" spans="2:6" ht="24.95" customHeight="1">
      <c r="B734" s="102"/>
      <c r="C734" s="102"/>
      <c r="D734" s="102"/>
      <c r="E734" s="102"/>
      <c r="F734" s="102"/>
    </row>
    <row r="735" spans="2:6" ht="24.95" customHeight="1">
      <c r="B735" s="102"/>
      <c r="C735" s="102"/>
      <c r="D735" s="102"/>
      <c r="E735" s="102"/>
      <c r="F735" s="102"/>
    </row>
    <row r="736" spans="2:6" ht="24.95" customHeight="1">
      <c r="B736" s="102"/>
      <c r="C736" s="102"/>
      <c r="D736" s="102"/>
      <c r="E736" s="102"/>
      <c r="F736" s="102"/>
    </row>
    <row r="737" spans="2:6" ht="24.95" customHeight="1">
      <c r="B737" s="102"/>
      <c r="C737" s="102"/>
      <c r="D737" s="102"/>
      <c r="E737" s="102"/>
      <c r="F737" s="102"/>
    </row>
    <row r="738" spans="2:6" ht="24.95" customHeight="1">
      <c r="B738" s="102"/>
      <c r="C738" s="102"/>
      <c r="D738" s="102"/>
      <c r="E738" s="102"/>
      <c r="F738" s="102"/>
    </row>
    <row r="739" spans="2:6" ht="24.95" customHeight="1">
      <c r="B739" s="102"/>
      <c r="C739" s="102"/>
      <c r="D739" s="102"/>
      <c r="E739" s="102"/>
      <c r="F739" s="102"/>
    </row>
    <row r="740" spans="2:6" ht="24.95" customHeight="1">
      <c r="B740" s="102"/>
      <c r="C740" s="102"/>
      <c r="D740" s="102"/>
      <c r="E740" s="102"/>
      <c r="F740" s="102"/>
    </row>
    <row r="741" spans="2:6" ht="24.95" customHeight="1">
      <c r="B741" s="102"/>
      <c r="C741" s="102"/>
      <c r="D741" s="102"/>
      <c r="E741" s="102"/>
      <c r="F741" s="102"/>
    </row>
    <row r="742" spans="2:6" ht="24.95" customHeight="1">
      <c r="B742" s="102"/>
      <c r="C742" s="102"/>
      <c r="D742" s="102"/>
      <c r="E742" s="102"/>
      <c r="F742" s="102"/>
    </row>
    <row r="743" spans="2:6" ht="24.95" customHeight="1">
      <c r="B743" s="102"/>
      <c r="C743" s="102"/>
      <c r="D743" s="102"/>
      <c r="E743" s="102"/>
      <c r="F743" s="102"/>
    </row>
    <row r="744" spans="2:6" ht="24.95" customHeight="1">
      <c r="B744" s="102"/>
      <c r="C744" s="102"/>
      <c r="D744" s="102"/>
      <c r="E744" s="102"/>
      <c r="F744" s="102"/>
    </row>
    <row r="745" spans="2:6" ht="24.95" customHeight="1">
      <c r="B745" s="102"/>
      <c r="C745" s="102"/>
      <c r="D745" s="102"/>
      <c r="E745" s="102"/>
      <c r="F745" s="102"/>
    </row>
    <row r="746" spans="2:6" ht="24.95" customHeight="1">
      <c r="B746" s="102"/>
      <c r="C746" s="102"/>
      <c r="D746" s="102"/>
      <c r="E746" s="102"/>
      <c r="F746" s="102"/>
    </row>
    <row r="747" spans="2:6" ht="24.95" customHeight="1">
      <c r="B747" s="102"/>
      <c r="C747" s="102"/>
      <c r="D747" s="102"/>
      <c r="E747" s="102"/>
      <c r="F747" s="102"/>
    </row>
    <row r="748" spans="2:6" ht="24.95" customHeight="1">
      <c r="B748" s="102"/>
      <c r="C748" s="102"/>
      <c r="D748" s="102"/>
      <c r="E748" s="102"/>
      <c r="F748" s="102"/>
    </row>
    <row r="749" spans="2:6" ht="24.95" customHeight="1">
      <c r="B749" s="102"/>
      <c r="C749" s="102"/>
      <c r="D749" s="102"/>
      <c r="E749" s="102"/>
      <c r="F749" s="102"/>
    </row>
    <row r="750" spans="2:6" ht="24.95" customHeight="1">
      <c r="B750" s="102"/>
      <c r="C750" s="102"/>
      <c r="D750" s="102"/>
      <c r="E750" s="102"/>
      <c r="F750" s="102"/>
    </row>
    <row r="751" spans="2:6" ht="24.95" customHeight="1">
      <c r="B751" s="102"/>
      <c r="C751" s="102"/>
      <c r="D751" s="102"/>
      <c r="E751" s="102"/>
      <c r="F751" s="102"/>
    </row>
    <row r="752" spans="2:6" ht="24.95" customHeight="1">
      <c r="B752" s="102"/>
      <c r="C752" s="102"/>
      <c r="D752" s="102"/>
      <c r="E752" s="102"/>
      <c r="F752" s="102"/>
    </row>
    <row r="753" spans="2:6" ht="24.95" customHeight="1">
      <c r="B753" s="102"/>
      <c r="C753" s="102"/>
      <c r="D753" s="102"/>
      <c r="E753" s="102"/>
      <c r="F753" s="102"/>
    </row>
    <row r="754" spans="2:6" ht="24.95" customHeight="1">
      <c r="B754" s="102"/>
      <c r="C754" s="102"/>
      <c r="D754" s="102"/>
      <c r="E754" s="102"/>
      <c r="F754" s="102"/>
    </row>
    <row r="755" spans="2:6" ht="24.95" customHeight="1">
      <c r="B755" s="102"/>
      <c r="C755" s="102"/>
      <c r="D755" s="102"/>
      <c r="E755" s="102"/>
      <c r="F755" s="102"/>
    </row>
    <row r="756" spans="2:6" ht="24.95" customHeight="1">
      <c r="B756" s="102"/>
      <c r="C756" s="102"/>
      <c r="D756" s="102"/>
      <c r="E756" s="102"/>
      <c r="F756" s="102"/>
    </row>
    <row r="757" spans="2:6" ht="24.95" customHeight="1">
      <c r="B757" s="102"/>
      <c r="C757" s="102"/>
      <c r="D757" s="102"/>
      <c r="E757" s="102"/>
      <c r="F757" s="102"/>
    </row>
    <row r="758" spans="2:6" ht="24.95" customHeight="1">
      <c r="B758" s="102"/>
      <c r="C758" s="102"/>
      <c r="D758" s="102"/>
      <c r="E758" s="102"/>
      <c r="F758" s="102"/>
    </row>
    <row r="759" spans="2:6" ht="24.95" customHeight="1">
      <c r="B759" s="102"/>
      <c r="C759" s="102"/>
      <c r="D759" s="102"/>
      <c r="E759" s="102"/>
      <c r="F759" s="102"/>
    </row>
    <row r="760" spans="2:6" ht="24.95" customHeight="1">
      <c r="B760" s="102"/>
      <c r="C760" s="102"/>
      <c r="D760" s="102"/>
      <c r="E760" s="102"/>
      <c r="F760" s="102"/>
    </row>
    <row r="761" spans="2:6" ht="24.95" customHeight="1">
      <c r="B761" s="102"/>
      <c r="C761" s="102"/>
      <c r="D761" s="102"/>
      <c r="E761" s="102"/>
      <c r="F761" s="102"/>
    </row>
    <row r="762" spans="2:6" ht="24.95" customHeight="1">
      <c r="B762" s="102"/>
      <c r="C762" s="102"/>
      <c r="D762" s="102"/>
      <c r="E762" s="102"/>
      <c r="F762" s="102"/>
    </row>
    <row r="763" spans="2:6" ht="24.95" customHeight="1">
      <c r="B763" s="102"/>
      <c r="C763" s="102"/>
      <c r="D763" s="102"/>
      <c r="E763" s="102"/>
      <c r="F763" s="102"/>
    </row>
    <row r="764" spans="2:6" ht="24.95" customHeight="1">
      <c r="B764" s="102"/>
      <c r="C764" s="102"/>
      <c r="D764" s="102"/>
      <c r="E764" s="102"/>
      <c r="F764" s="102"/>
    </row>
    <row r="765" spans="2:6" ht="24.95" customHeight="1">
      <c r="B765" s="102"/>
      <c r="C765" s="102"/>
      <c r="D765" s="102"/>
      <c r="E765" s="102"/>
      <c r="F765" s="102"/>
    </row>
    <row r="766" spans="2:6" ht="24.95" customHeight="1">
      <c r="B766" s="102"/>
      <c r="C766" s="102"/>
      <c r="D766" s="102"/>
      <c r="E766" s="102"/>
      <c r="F766" s="102"/>
    </row>
    <row r="767" spans="2:6" ht="24.95" customHeight="1">
      <c r="B767" s="102"/>
      <c r="C767" s="102"/>
      <c r="D767" s="102"/>
      <c r="E767" s="102"/>
      <c r="F767" s="102"/>
    </row>
    <row r="768" spans="2:6" ht="24.95" customHeight="1">
      <c r="B768" s="102"/>
      <c r="C768" s="102"/>
      <c r="D768" s="102"/>
      <c r="E768" s="102"/>
      <c r="F768" s="102"/>
    </row>
    <row r="769" spans="2:6" ht="24.95" customHeight="1">
      <c r="B769" s="102"/>
      <c r="C769" s="102"/>
      <c r="D769" s="102"/>
      <c r="E769" s="102"/>
      <c r="F769" s="102"/>
    </row>
    <row r="770" spans="2:6" ht="24.95" customHeight="1">
      <c r="B770" s="102"/>
      <c r="C770" s="102"/>
      <c r="D770" s="102"/>
      <c r="E770" s="102"/>
      <c r="F770" s="102"/>
    </row>
    <row r="771" spans="2:6" ht="24.95" customHeight="1">
      <c r="B771" s="102"/>
      <c r="C771" s="102"/>
      <c r="D771" s="102"/>
      <c r="E771" s="102"/>
      <c r="F771" s="102"/>
    </row>
    <row r="772" spans="2:6" ht="24.95" customHeight="1">
      <c r="B772" s="102"/>
      <c r="C772" s="102"/>
      <c r="D772" s="102"/>
      <c r="E772" s="102"/>
      <c r="F772" s="102"/>
    </row>
    <row r="773" spans="2:6" ht="24.95" customHeight="1">
      <c r="B773" s="102"/>
      <c r="C773" s="102"/>
      <c r="D773" s="102"/>
      <c r="E773" s="102"/>
      <c r="F773" s="102"/>
    </row>
    <row r="774" spans="2:6" ht="24.95" customHeight="1">
      <c r="B774" s="102"/>
      <c r="C774" s="102"/>
      <c r="D774" s="102"/>
      <c r="E774" s="102"/>
      <c r="F774" s="102"/>
    </row>
    <row r="775" spans="2:6" ht="24.95" customHeight="1">
      <c r="B775" s="102"/>
      <c r="C775" s="102"/>
      <c r="D775" s="102"/>
      <c r="E775" s="102"/>
      <c r="F775" s="102"/>
    </row>
    <row r="776" spans="2:6" ht="24.95" customHeight="1">
      <c r="B776" s="102"/>
      <c r="C776" s="102"/>
      <c r="D776" s="102"/>
      <c r="E776" s="102"/>
      <c r="F776" s="102"/>
    </row>
    <row r="777" spans="2:6" ht="24.95" customHeight="1">
      <c r="B777" s="102"/>
      <c r="C777" s="102"/>
      <c r="D777" s="102"/>
      <c r="E777" s="102"/>
      <c r="F777" s="102"/>
    </row>
    <row r="778" spans="2:6" ht="24.95" customHeight="1">
      <c r="B778" s="102"/>
      <c r="C778" s="102"/>
      <c r="D778" s="102"/>
      <c r="E778" s="102"/>
      <c r="F778" s="102"/>
    </row>
    <row r="779" spans="2:6" ht="24.95" customHeight="1">
      <c r="B779" s="102"/>
      <c r="C779" s="102"/>
      <c r="D779" s="102"/>
      <c r="E779" s="102"/>
      <c r="F779" s="102"/>
    </row>
    <row r="780" spans="2:6" ht="24.95" customHeight="1">
      <c r="B780" s="102"/>
      <c r="C780" s="102"/>
      <c r="D780" s="102"/>
      <c r="E780" s="102"/>
      <c r="F780" s="102"/>
    </row>
    <row r="781" spans="2:6" ht="24.95" customHeight="1">
      <c r="B781" s="102"/>
      <c r="C781" s="102"/>
      <c r="D781" s="102"/>
      <c r="E781" s="102"/>
      <c r="F781" s="102"/>
    </row>
    <row r="782" spans="2:6" ht="24.95" customHeight="1">
      <c r="B782" s="102"/>
      <c r="C782" s="102"/>
      <c r="D782" s="102"/>
      <c r="E782" s="102"/>
      <c r="F782" s="102"/>
    </row>
    <row r="783" spans="2:6" ht="24.95" customHeight="1">
      <c r="B783" s="102"/>
      <c r="C783" s="102"/>
      <c r="D783" s="102"/>
      <c r="E783" s="102"/>
      <c r="F783" s="102"/>
    </row>
    <row r="784" spans="2:6" ht="24.95" customHeight="1">
      <c r="B784" s="102"/>
      <c r="C784" s="102"/>
      <c r="D784" s="102"/>
      <c r="E784" s="102"/>
      <c r="F784" s="102"/>
    </row>
    <row r="785" spans="2:6" ht="24.95" customHeight="1">
      <c r="B785" s="102"/>
      <c r="C785" s="102"/>
      <c r="D785" s="102"/>
      <c r="E785" s="102"/>
      <c r="F785" s="102"/>
    </row>
    <row r="786" spans="2:6" ht="24.95" customHeight="1">
      <c r="B786" s="102"/>
      <c r="C786" s="102"/>
      <c r="D786" s="102"/>
      <c r="E786" s="102"/>
      <c r="F786" s="102"/>
    </row>
    <row r="787" spans="2:6" ht="24.95" customHeight="1">
      <c r="B787" s="102"/>
      <c r="C787" s="102"/>
      <c r="D787" s="102"/>
      <c r="E787" s="102"/>
      <c r="F787" s="102"/>
    </row>
    <row r="788" spans="2:6" ht="24.95" customHeight="1">
      <c r="B788" s="102"/>
      <c r="C788" s="102"/>
      <c r="D788" s="102"/>
      <c r="E788" s="102"/>
      <c r="F788" s="102"/>
    </row>
    <row r="789" spans="2:6" ht="24.95" customHeight="1">
      <c r="B789" s="102"/>
      <c r="C789" s="102"/>
      <c r="D789" s="102"/>
      <c r="E789" s="102"/>
      <c r="F789" s="102"/>
    </row>
    <row r="790" spans="2:6" ht="24.95" customHeight="1">
      <c r="B790" s="102"/>
      <c r="C790" s="102"/>
      <c r="D790" s="102"/>
      <c r="E790" s="102"/>
      <c r="F790" s="102"/>
    </row>
    <row r="791" spans="2:6" ht="24.95" customHeight="1">
      <c r="B791" s="102"/>
      <c r="C791" s="102"/>
      <c r="D791" s="102"/>
      <c r="E791" s="102"/>
      <c r="F791" s="102"/>
    </row>
    <row r="792" spans="2:6" ht="24.95" customHeight="1">
      <c r="B792" s="102"/>
      <c r="C792" s="102"/>
      <c r="D792" s="102"/>
      <c r="E792" s="102"/>
      <c r="F792" s="102"/>
    </row>
    <row r="793" spans="2:6" ht="24.95" customHeight="1">
      <c r="B793" s="102"/>
      <c r="C793" s="102"/>
      <c r="D793" s="102"/>
      <c r="E793" s="102"/>
      <c r="F793" s="102"/>
    </row>
    <row r="794" spans="2:6" ht="24.95" customHeight="1">
      <c r="B794" s="102"/>
      <c r="C794" s="102"/>
      <c r="D794" s="102"/>
      <c r="E794" s="102"/>
      <c r="F794" s="102"/>
    </row>
    <row r="795" spans="2:6" ht="24.95" customHeight="1">
      <c r="B795" s="102"/>
      <c r="C795" s="102"/>
      <c r="D795" s="102"/>
      <c r="E795" s="102"/>
      <c r="F795" s="102"/>
    </row>
    <row r="796" spans="2:6" ht="24.95" customHeight="1">
      <c r="B796" s="102"/>
      <c r="C796" s="102"/>
      <c r="D796" s="102"/>
      <c r="E796" s="102"/>
      <c r="F796" s="102"/>
    </row>
    <row r="797" spans="2:6" ht="24.95" customHeight="1">
      <c r="B797" s="102"/>
      <c r="C797" s="102"/>
      <c r="D797" s="102"/>
      <c r="E797" s="102"/>
      <c r="F797" s="102"/>
    </row>
    <row r="798" spans="2:6" ht="24.95" customHeight="1">
      <c r="B798" s="102"/>
      <c r="C798" s="102"/>
      <c r="D798" s="102"/>
      <c r="E798" s="102"/>
      <c r="F798" s="102"/>
    </row>
    <row r="799" spans="2:6" ht="24.95" customHeight="1">
      <c r="B799" s="102"/>
      <c r="C799" s="102"/>
      <c r="D799" s="102"/>
      <c r="E799" s="102"/>
      <c r="F799" s="102"/>
    </row>
    <row r="800" spans="2:6" ht="24.95" customHeight="1">
      <c r="B800" s="102"/>
      <c r="C800" s="102"/>
      <c r="D800" s="102"/>
      <c r="E800" s="102"/>
      <c r="F800" s="102"/>
    </row>
    <row r="801" spans="2:6" ht="24.95" customHeight="1">
      <c r="B801" s="102"/>
      <c r="C801" s="102"/>
      <c r="D801" s="102"/>
      <c r="E801" s="102"/>
      <c r="F801" s="102"/>
    </row>
    <row r="802" spans="2:6" ht="24.95" customHeight="1">
      <c r="B802" s="102"/>
      <c r="C802" s="102"/>
      <c r="D802" s="102"/>
      <c r="E802" s="102"/>
      <c r="F802" s="102"/>
    </row>
    <row r="803" spans="2:6" ht="24.95" customHeight="1">
      <c r="B803" s="102"/>
      <c r="C803" s="102"/>
      <c r="D803" s="102"/>
      <c r="E803" s="102"/>
      <c r="F803" s="102"/>
    </row>
    <row r="804" spans="2:6" ht="24.95" customHeight="1">
      <c r="B804" s="102"/>
      <c r="C804" s="102"/>
      <c r="D804" s="102"/>
      <c r="E804" s="102"/>
      <c r="F804" s="102"/>
    </row>
    <row r="805" spans="2:6" ht="24.95" customHeight="1">
      <c r="B805" s="102"/>
      <c r="C805" s="102"/>
      <c r="D805" s="102"/>
      <c r="E805" s="102"/>
      <c r="F805" s="102"/>
    </row>
    <row r="806" spans="2:6" ht="24.95" customHeight="1">
      <c r="B806" s="102"/>
      <c r="C806" s="102"/>
      <c r="D806" s="102"/>
      <c r="E806" s="102"/>
      <c r="F806" s="102"/>
    </row>
    <row r="807" spans="2:6" ht="24.95" customHeight="1">
      <c r="B807" s="102"/>
      <c r="C807" s="102"/>
      <c r="D807" s="102"/>
      <c r="E807" s="102"/>
      <c r="F807" s="102"/>
    </row>
    <row r="808" spans="2:6" ht="24.95" customHeight="1">
      <c r="B808" s="102"/>
      <c r="C808" s="102"/>
      <c r="D808" s="102"/>
      <c r="E808" s="102"/>
      <c r="F808" s="102"/>
    </row>
    <row r="809" spans="2:6" ht="24.95" customHeight="1">
      <c r="B809" s="102"/>
      <c r="C809" s="102"/>
      <c r="D809" s="102"/>
      <c r="E809" s="102"/>
      <c r="F809" s="102"/>
    </row>
    <row r="810" spans="2:6" ht="24.95" customHeight="1">
      <c r="B810" s="102"/>
      <c r="C810" s="102"/>
      <c r="D810" s="102"/>
      <c r="E810" s="102"/>
      <c r="F810" s="102"/>
    </row>
    <row r="811" spans="2:6" ht="24.95" customHeight="1">
      <c r="B811" s="102"/>
      <c r="C811" s="102"/>
      <c r="D811" s="102"/>
      <c r="E811" s="102"/>
      <c r="F811" s="102"/>
    </row>
    <row r="812" spans="2:6" ht="24.95" customHeight="1">
      <c r="B812" s="102"/>
      <c r="C812" s="102"/>
      <c r="D812" s="102"/>
      <c r="E812" s="102"/>
      <c r="F812" s="102"/>
    </row>
    <row r="813" spans="2:6" ht="24.95" customHeight="1">
      <c r="B813" s="102"/>
      <c r="C813" s="102"/>
      <c r="D813" s="102"/>
      <c r="E813" s="102"/>
      <c r="F813" s="102"/>
    </row>
    <row r="814" spans="2:6" ht="24.95" customHeight="1">
      <c r="B814" s="102"/>
      <c r="C814" s="102"/>
      <c r="D814" s="102"/>
      <c r="E814" s="102"/>
      <c r="F814" s="102"/>
    </row>
    <row r="815" spans="2:6" ht="24.95" customHeight="1">
      <c r="B815" s="102"/>
      <c r="C815" s="102"/>
      <c r="D815" s="102"/>
      <c r="E815" s="102"/>
      <c r="F815" s="102"/>
    </row>
    <row r="816" spans="2:6" ht="24.95" customHeight="1">
      <c r="B816" s="102"/>
      <c r="C816" s="102"/>
      <c r="D816" s="102"/>
      <c r="E816" s="102"/>
      <c r="F816" s="102"/>
    </row>
    <row r="817" spans="2:6" ht="24.95" customHeight="1">
      <c r="B817" s="102"/>
      <c r="C817" s="102"/>
      <c r="D817" s="102"/>
      <c r="E817" s="102"/>
      <c r="F817" s="102"/>
    </row>
    <row r="818" spans="2:6" ht="24.95" customHeight="1">
      <c r="B818" s="102"/>
      <c r="C818" s="102"/>
      <c r="D818" s="102"/>
      <c r="E818" s="102"/>
      <c r="F818" s="102"/>
    </row>
    <row r="819" spans="2:6" ht="24.95" customHeight="1">
      <c r="B819" s="102"/>
      <c r="C819" s="102"/>
      <c r="D819" s="102"/>
      <c r="E819" s="102"/>
      <c r="F819" s="102"/>
    </row>
    <row r="820" spans="2:6" ht="24.95" customHeight="1">
      <c r="B820" s="102"/>
      <c r="C820" s="102"/>
      <c r="D820" s="102"/>
      <c r="E820" s="102"/>
      <c r="F820" s="102"/>
    </row>
    <row r="821" spans="2:6" ht="24.95" customHeight="1">
      <c r="B821" s="102"/>
      <c r="C821" s="102"/>
      <c r="D821" s="102"/>
      <c r="E821" s="102"/>
      <c r="F821" s="102"/>
    </row>
    <row r="822" spans="2:6" ht="24.95" customHeight="1">
      <c r="B822" s="102"/>
      <c r="C822" s="102"/>
      <c r="D822" s="102"/>
      <c r="E822" s="102"/>
      <c r="F822" s="102"/>
    </row>
    <row r="823" spans="2:6" ht="24.95" customHeight="1">
      <c r="B823" s="102"/>
      <c r="C823" s="102"/>
      <c r="D823" s="102"/>
      <c r="E823" s="102"/>
      <c r="F823" s="102"/>
    </row>
    <row r="824" spans="2:6" ht="24.95" customHeight="1">
      <c r="B824" s="102"/>
      <c r="C824" s="102"/>
      <c r="D824" s="102"/>
      <c r="E824" s="102"/>
      <c r="F824" s="102"/>
    </row>
    <row r="825" spans="2:6" ht="24.95" customHeight="1">
      <c r="B825" s="102"/>
      <c r="C825" s="102"/>
      <c r="D825" s="102"/>
      <c r="E825" s="102"/>
      <c r="F825" s="102"/>
    </row>
    <row r="826" spans="2:6" ht="24.95" customHeight="1">
      <c r="B826" s="102"/>
      <c r="C826" s="102"/>
      <c r="D826" s="102"/>
      <c r="E826" s="102"/>
      <c r="F826" s="102"/>
    </row>
    <row r="827" spans="2:6" ht="24.95" customHeight="1">
      <c r="B827" s="102"/>
      <c r="C827" s="102"/>
      <c r="D827" s="102"/>
      <c r="E827" s="102"/>
      <c r="F827" s="102"/>
    </row>
    <row r="828" spans="2:6" ht="24.95" customHeight="1">
      <c r="B828" s="102"/>
      <c r="C828" s="102"/>
      <c r="D828" s="102"/>
      <c r="E828" s="102"/>
      <c r="F828" s="102"/>
    </row>
    <row r="829" spans="2:6" ht="24.95" customHeight="1">
      <c r="B829" s="102"/>
      <c r="C829" s="102"/>
      <c r="D829" s="102"/>
      <c r="E829" s="102"/>
      <c r="F829" s="102"/>
    </row>
    <row r="830" spans="2:6" ht="24.95" customHeight="1">
      <c r="B830" s="102"/>
      <c r="C830" s="102"/>
      <c r="D830" s="102"/>
      <c r="E830" s="102"/>
      <c r="F830" s="102"/>
    </row>
    <row r="831" spans="2:6" ht="24.95" customHeight="1">
      <c r="B831" s="102"/>
      <c r="C831" s="102"/>
      <c r="D831" s="102"/>
      <c r="E831" s="102"/>
      <c r="F831" s="102"/>
    </row>
    <row r="832" spans="2:6" ht="24.95" customHeight="1">
      <c r="B832" s="102"/>
      <c r="C832" s="102"/>
      <c r="D832" s="102"/>
      <c r="E832" s="102"/>
      <c r="F832" s="102"/>
    </row>
    <row r="833" spans="2:6" ht="24.95" customHeight="1">
      <c r="B833" s="102"/>
      <c r="C833" s="102"/>
      <c r="D833" s="102"/>
      <c r="E833" s="102"/>
      <c r="F833" s="102"/>
    </row>
    <row r="834" spans="2:6" ht="24.95" customHeight="1">
      <c r="B834" s="102"/>
      <c r="C834" s="102"/>
      <c r="D834" s="102"/>
      <c r="E834" s="102"/>
      <c r="F834" s="102"/>
    </row>
    <row r="835" spans="2:6" ht="24.95" customHeight="1">
      <c r="B835" s="102"/>
      <c r="C835" s="102"/>
      <c r="D835" s="102"/>
      <c r="E835" s="102"/>
      <c r="F835" s="102"/>
    </row>
    <row r="836" spans="2:6" ht="24.95" customHeight="1">
      <c r="B836" s="102"/>
      <c r="C836" s="102"/>
      <c r="D836" s="102"/>
      <c r="E836" s="102"/>
      <c r="F836" s="102"/>
    </row>
    <row r="837" spans="2:6" ht="24.95" customHeight="1">
      <c r="B837" s="102"/>
      <c r="C837" s="102"/>
      <c r="D837" s="102"/>
      <c r="E837" s="102"/>
      <c r="F837" s="102"/>
    </row>
    <row r="838" spans="2:6" ht="24.95" customHeight="1">
      <c r="B838" s="102"/>
      <c r="C838" s="102"/>
      <c r="D838" s="102"/>
      <c r="E838" s="102"/>
      <c r="F838" s="102"/>
    </row>
    <row r="839" spans="2:6" ht="24.95" customHeight="1">
      <c r="B839" s="102"/>
      <c r="C839" s="102"/>
      <c r="D839" s="102"/>
      <c r="E839" s="102"/>
      <c r="F839" s="102"/>
    </row>
    <row r="840" spans="2:6" ht="24.95" customHeight="1">
      <c r="B840" s="102"/>
      <c r="C840" s="102"/>
      <c r="D840" s="102"/>
      <c r="E840" s="102"/>
      <c r="F840" s="102"/>
    </row>
    <row r="841" spans="2:6" ht="24.95" customHeight="1">
      <c r="B841" s="102"/>
      <c r="C841" s="102"/>
      <c r="D841" s="102"/>
      <c r="E841" s="102"/>
      <c r="F841" s="102"/>
    </row>
    <row r="842" spans="2:6" ht="24.95" customHeight="1">
      <c r="B842" s="102"/>
      <c r="C842" s="102"/>
      <c r="D842" s="102"/>
      <c r="E842" s="102"/>
      <c r="F842" s="102"/>
    </row>
    <row r="843" spans="2:6" ht="24.95" customHeight="1">
      <c r="B843" s="102"/>
      <c r="C843" s="102"/>
      <c r="D843" s="102"/>
      <c r="E843" s="102"/>
      <c r="F843" s="102"/>
    </row>
    <row r="844" spans="2:6" ht="24.95" customHeight="1">
      <c r="B844" s="102"/>
      <c r="C844" s="102"/>
      <c r="D844" s="102"/>
      <c r="E844" s="102"/>
      <c r="F844" s="102"/>
    </row>
    <row r="845" spans="2:6" ht="24.95" customHeight="1">
      <c r="B845" s="102"/>
      <c r="C845" s="102"/>
      <c r="D845" s="102"/>
      <c r="E845" s="102"/>
      <c r="F845" s="102"/>
    </row>
    <row r="846" spans="2:6" ht="24.95" customHeight="1">
      <c r="B846" s="102"/>
      <c r="C846" s="102"/>
      <c r="D846" s="102"/>
      <c r="E846" s="102"/>
      <c r="F846" s="102"/>
    </row>
    <row r="847" spans="2:6" ht="24.95" customHeight="1">
      <c r="B847" s="102"/>
      <c r="C847" s="102"/>
      <c r="D847" s="102"/>
      <c r="E847" s="102"/>
      <c r="F847" s="102"/>
    </row>
    <row r="848" spans="2:6" ht="24.95" customHeight="1">
      <c r="B848" s="102"/>
      <c r="C848" s="102"/>
      <c r="D848" s="102"/>
      <c r="E848" s="102"/>
      <c r="F848" s="102"/>
    </row>
    <row r="849" spans="2:6" ht="24.95" customHeight="1">
      <c r="B849" s="102"/>
      <c r="C849" s="102"/>
      <c r="D849" s="102"/>
      <c r="E849" s="102"/>
      <c r="F849" s="102"/>
    </row>
    <row r="850" spans="2:6" ht="24.95" customHeight="1">
      <c r="B850" s="102"/>
      <c r="C850" s="102"/>
      <c r="D850" s="102"/>
      <c r="E850" s="102"/>
      <c r="F850" s="102"/>
    </row>
    <row r="851" spans="2:6" ht="24.95" customHeight="1">
      <c r="B851" s="102"/>
      <c r="C851" s="102"/>
      <c r="D851" s="102"/>
      <c r="E851" s="102"/>
      <c r="F851" s="102"/>
    </row>
    <row r="852" spans="2:6" ht="24.95" customHeight="1">
      <c r="B852" s="102"/>
      <c r="C852" s="102"/>
      <c r="D852" s="102"/>
      <c r="E852" s="102"/>
      <c r="F852" s="102"/>
    </row>
    <row r="853" spans="2:6" ht="24.95" customHeight="1">
      <c r="B853" s="102"/>
      <c r="C853" s="102"/>
      <c r="D853" s="102"/>
      <c r="E853" s="102"/>
      <c r="F853" s="102"/>
    </row>
    <row r="854" spans="2:6" ht="24.95" customHeight="1">
      <c r="B854" s="102"/>
      <c r="C854" s="102"/>
      <c r="D854" s="102"/>
      <c r="E854" s="102"/>
      <c r="F854" s="102"/>
    </row>
    <row r="855" spans="2:6" ht="24.95" customHeight="1">
      <c r="B855" s="102"/>
      <c r="C855" s="102"/>
      <c r="D855" s="102"/>
      <c r="E855" s="102"/>
      <c r="F855" s="102"/>
    </row>
    <row r="856" spans="2:6" ht="24.95" customHeight="1">
      <c r="B856" s="102"/>
      <c r="C856" s="102"/>
      <c r="D856" s="102"/>
      <c r="E856" s="102"/>
      <c r="F856" s="102"/>
    </row>
    <row r="857" spans="2:6" ht="24.95" customHeight="1">
      <c r="B857" s="102"/>
      <c r="C857" s="102"/>
      <c r="D857" s="102"/>
      <c r="E857" s="102"/>
      <c r="F857" s="102"/>
    </row>
    <row r="858" spans="2:6" ht="24.95" customHeight="1">
      <c r="B858" s="102"/>
      <c r="C858" s="102"/>
      <c r="D858" s="102"/>
      <c r="E858" s="102"/>
      <c r="F858" s="102"/>
    </row>
    <row r="859" spans="2:6" ht="24.95" customHeight="1">
      <c r="B859" s="102"/>
      <c r="C859" s="102"/>
      <c r="D859" s="102"/>
      <c r="E859" s="102"/>
      <c r="F859" s="102"/>
    </row>
    <row r="860" spans="2:6" ht="24.95" customHeight="1">
      <c r="B860" s="102"/>
      <c r="C860" s="102"/>
      <c r="D860" s="102"/>
      <c r="E860" s="102"/>
      <c r="F860" s="102"/>
    </row>
    <row r="861" spans="2:6" ht="24.95" customHeight="1">
      <c r="B861" s="102"/>
      <c r="C861" s="102"/>
      <c r="D861" s="102"/>
      <c r="E861" s="102"/>
      <c r="F861" s="102"/>
    </row>
    <row r="862" spans="2:6" ht="24.95" customHeight="1">
      <c r="B862" s="102"/>
      <c r="C862" s="102"/>
      <c r="D862" s="102"/>
      <c r="E862" s="102"/>
      <c r="F862" s="102"/>
    </row>
    <row r="863" spans="2:6" ht="24.95" customHeight="1">
      <c r="B863" s="102"/>
      <c r="C863" s="102"/>
      <c r="D863" s="102"/>
      <c r="E863" s="102"/>
      <c r="F863" s="102"/>
    </row>
    <row r="864" spans="2:6" ht="24.95" customHeight="1">
      <c r="B864" s="102"/>
      <c r="C864" s="102"/>
      <c r="D864" s="102"/>
      <c r="E864" s="102"/>
      <c r="F864" s="102"/>
    </row>
    <row r="865" spans="2:6" ht="24.95" customHeight="1">
      <c r="B865" s="102"/>
      <c r="C865" s="102"/>
      <c r="D865" s="102"/>
      <c r="E865" s="102"/>
      <c r="F865" s="102"/>
    </row>
    <row r="866" spans="2:6" ht="24.95" customHeight="1">
      <c r="B866" s="102"/>
      <c r="C866" s="102"/>
      <c r="D866" s="102"/>
      <c r="E866" s="102"/>
      <c r="F866" s="102"/>
    </row>
    <row r="867" spans="2:6" ht="24.95" customHeight="1">
      <c r="B867" s="102"/>
      <c r="C867" s="102"/>
      <c r="D867" s="102"/>
      <c r="E867" s="102"/>
      <c r="F867" s="102"/>
    </row>
    <row r="868" spans="2:6" ht="24.95" customHeight="1">
      <c r="B868" s="102"/>
      <c r="C868" s="102"/>
      <c r="D868" s="102"/>
      <c r="E868" s="102"/>
      <c r="F868" s="102"/>
    </row>
    <row r="869" spans="2:6" ht="24.95" customHeight="1">
      <c r="B869" s="102"/>
      <c r="C869" s="102"/>
      <c r="D869" s="102"/>
      <c r="E869" s="102"/>
      <c r="F869" s="102"/>
    </row>
    <row r="870" spans="2:6" ht="24.95" customHeight="1">
      <c r="B870" s="102"/>
      <c r="C870" s="102"/>
      <c r="D870" s="102"/>
      <c r="E870" s="102"/>
      <c r="F870" s="102"/>
    </row>
    <row r="871" spans="2:6" ht="24.95" customHeight="1">
      <c r="B871" s="102"/>
      <c r="C871" s="102"/>
      <c r="D871" s="102"/>
      <c r="E871" s="102"/>
      <c r="F871" s="102"/>
    </row>
    <row r="872" spans="2:6" ht="24.95" customHeight="1">
      <c r="B872" s="102"/>
      <c r="C872" s="102"/>
      <c r="D872" s="102"/>
      <c r="E872" s="102"/>
      <c r="F872" s="102"/>
    </row>
    <row r="873" spans="2:6" ht="24.95" customHeight="1">
      <c r="B873" s="102"/>
      <c r="C873" s="102"/>
      <c r="D873" s="102"/>
      <c r="E873" s="102"/>
      <c r="F873" s="102"/>
    </row>
    <row r="874" spans="2:6" ht="24.95" customHeight="1">
      <c r="B874" s="102"/>
      <c r="C874" s="102"/>
      <c r="D874" s="102"/>
      <c r="E874" s="102"/>
      <c r="F874" s="102"/>
    </row>
    <row r="875" spans="2:6" ht="24.95" customHeight="1">
      <c r="B875" s="102"/>
      <c r="C875" s="102"/>
      <c r="D875" s="102"/>
      <c r="E875" s="102"/>
      <c r="F875" s="102"/>
    </row>
    <row r="876" spans="2:6" ht="24.95" customHeight="1">
      <c r="B876" s="102"/>
      <c r="C876" s="102"/>
      <c r="D876" s="102"/>
      <c r="E876" s="102"/>
      <c r="F876" s="102"/>
    </row>
    <row r="877" spans="2:6" ht="24.95" customHeight="1">
      <c r="B877" s="102"/>
      <c r="C877" s="102"/>
      <c r="D877" s="102"/>
      <c r="E877" s="102"/>
      <c r="F877" s="102"/>
    </row>
    <row r="878" spans="2:6" ht="24.95" customHeight="1">
      <c r="B878" s="102"/>
      <c r="C878" s="102"/>
      <c r="D878" s="102"/>
      <c r="E878" s="102"/>
      <c r="F878" s="102"/>
    </row>
    <row r="879" spans="2:6" ht="24.95" customHeight="1">
      <c r="B879" s="102"/>
      <c r="C879" s="102"/>
      <c r="D879" s="102"/>
      <c r="E879" s="102"/>
      <c r="F879" s="102"/>
    </row>
    <row r="880" spans="2:6" ht="24.95" customHeight="1">
      <c r="B880" s="102"/>
      <c r="C880" s="102"/>
      <c r="D880" s="102"/>
      <c r="E880" s="102"/>
      <c r="F880" s="102"/>
    </row>
    <row r="881" spans="2:6" ht="24.95" customHeight="1">
      <c r="B881" s="102"/>
      <c r="C881" s="102"/>
      <c r="D881" s="102"/>
      <c r="E881" s="102"/>
      <c r="F881" s="102"/>
    </row>
    <row r="882" spans="2:6" ht="24.95" customHeight="1">
      <c r="B882" s="102"/>
      <c r="C882" s="102"/>
      <c r="D882" s="102"/>
      <c r="E882" s="102"/>
      <c r="F882" s="102"/>
    </row>
    <row r="883" spans="2:6" ht="24.95" customHeight="1">
      <c r="B883" s="102"/>
      <c r="C883" s="102"/>
      <c r="D883" s="102"/>
      <c r="E883" s="102"/>
      <c r="F883" s="102"/>
    </row>
    <row r="884" spans="2:6" ht="24.95" customHeight="1">
      <c r="B884" s="102"/>
      <c r="C884" s="102"/>
      <c r="D884" s="102"/>
      <c r="E884" s="102"/>
      <c r="F884" s="102"/>
    </row>
    <row r="885" spans="2:6" ht="24.95" customHeight="1">
      <c r="B885" s="102"/>
      <c r="C885" s="102"/>
      <c r="D885" s="102"/>
      <c r="E885" s="102"/>
      <c r="F885" s="102"/>
    </row>
    <row r="886" spans="2:6" ht="24.95" customHeight="1">
      <c r="B886" s="102"/>
      <c r="C886" s="102"/>
      <c r="D886" s="102"/>
      <c r="E886" s="102"/>
      <c r="F886" s="102"/>
    </row>
    <row r="887" spans="2:6" ht="24.95" customHeight="1">
      <c r="B887" s="102"/>
      <c r="C887" s="102"/>
      <c r="D887" s="102"/>
      <c r="E887" s="102"/>
      <c r="F887" s="102"/>
    </row>
    <row r="888" spans="2:6" ht="24.95" customHeight="1">
      <c r="B888" s="102"/>
      <c r="C888" s="102"/>
      <c r="D888" s="102"/>
      <c r="E888" s="102"/>
      <c r="F888" s="102"/>
    </row>
    <row r="889" spans="2:6" ht="24.95" customHeight="1">
      <c r="B889" s="102"/>
      <c r="C889" s="102"/>
      <c r="D889" s="102"/>
      <c r="E889" s="102"/>
      <c r="F889" s="102"/>
    </row>
    <row r="890" spans="2:6" ht="24.95" customHeight="1">
      <c r="B890" s="102"/>
      <c r="C890" s="102"/>
      <c r="D890" s="102"/>
      <c r="E890" s="102"/>
      <c r="F890" s="102"/>
    </row>
    <row r="891" spans="2:6" ht="24.95" customHeight="1">
      <c r="B891" s="102"/>
      <c r="C891" s="102"/>
      <c r="D891" s="102"/>
      <c r="E891" s="102"/>
      <c r="F891" s="102"/>
    </row>
    <row r="892" spans="2:6" ht="24.95" customHeight="1">
      <c r="B892" s="102"/>
      <c r="C892" s="102"/>
      <c r="D892" s="102"/>
      <c r="E892" s="102"/>
      <c r="F892" s="102"/>
    </row>
    <row r="893" spans="2:6" ht="24.95" customHeight="1">
      <c r="B893" s="102"/>
      <c r="C893" s="102"/>
      <c r="D893" s="102"/>
      <c r="E893" s="102"/>
      <c r="F893" s="102"/>
    </row>
    <row r="894" spans="2:6" ht="24.95" customHeight="1">
      <c r="B894" s="102"/>
      <c r="C894" s="102"/>
      <c r="D894" s="102"/>
      <c r="E894" s="102"/>
      <c r="F894" s="102"/>
    </row>
    <row r="895" spans="2:6" ht="24.95" customHeight="1">
      <c r="B895" s="102"/>
      <c r="C895" s="102"/>
      <c r="D895" s="102"/>
      <c r="E895" s="102"/>
      <c r="F895" s="102"/>
    </row>
    <row r="896" spans="2:6" ht="24.95" customHeight="1">
      <c r="B896" s="102"/>
      <c r="C896" s="102"/>
      <c r="D896" s="102"/>
      <c r="E896" s="102"/>
      <c r="F896" s="102"/>
    </row>
    <row r="897" spans="2:6" ht="24.95" customHeight="1">
      <c r="B897" s="102"/>
      <c r="C897" s="102"/>
      <c r="D897" s="102"/>
      <c r="E897" s="102"/>
      <c r="F897" s="102"/>
    </row>
    <row r="898" spans="2:6" ht="24.95" customHeight="1">
      <c r="B898" s="102"/>
      <c r="C898" s="102"/>
      <c r="D898" s="102"/>
      <c r="E898" s="102"/>
      <c r="F898" s="102"/>
    </row>
    <row r="899" spans="2:6" ht="24.95" customHeight="1">
      <c r="B899" s="102"/>
      <c r="C899" s="102"/>
      <c r="D899" s="102"/>
      <c r="E899" s="102"/>
      <c r="F899" s="102"/>
    </row>
    <row r="900" spans="2:6" ht="24.95" customHeight="1">
      <c r="B900" s="102"/>
      <c r="C900" s="102"/>
      <c r="D900" s="102"/>
      <c r="E900" s="102"/>
      <c r="F900" s="102"/>
    </row>
    <row r="901" spans="2:6" ht="24.95" customHeight="1">
      <c r="B901" s="102"/>
      <c r="C901" s="102"/>
      <c r="D901" s="102"/>
      <c r="E901" s="102"/>
      <c r="F901" s="102"/>
    </row>
    <row r="902" spans="2:6" ht="24.95" customHeight="1">
      <c r="B902" s="102"/>
      <c r="C902" s="102"/>
      <c r="D902" s="102"/>
      <c r="E902" s="102"/>
      <c r="F902" s="102"/>
    </row>
    <row r="903" spans="2:6" ht="24.95" customHeight="1">
      <c r="B903" s="102"/>
      <c r="C903" s="102"/>
      <c r="D903" s="102"/>
      <c r="E903" s="102"/>
      <c r="F903" s="102"/>
    </row>
    <row r="904" spans="2:6" ht="24.95" customHeight="1">
      <c r="B904" s="102"/>
      <c r="C904" s="102"/>
      <c r="D904" s="102"/>
      <c r="E904" s="102"/>
      <c r="F904" s="102"/>
    </row>
    <row r="905" spans="2:6" ht="24.95" customHeight="1">
      <c r="B905" s="102"/>
      <c r="C905" s="102"/>
      <c r="D905" s="102"/>
      <c r="E905" s="102"/>
      <c r="F905" s="102"/>
    </row>
    <row r="906" spans="2:6" ht="24.95" customHeight="1">
      <c r="B906" s="102"/>
      <c r="C906" s="102"/>
      <c r="D906" s="102"/>
      <c r="E906" s="102"/>
      <c r="F906" s="102"/>
    </row>
    <row r="907" spans="2:6" ht="24.95" customHeight="1">
      <c r="B907" s="102"/>
      <c r="C907" s="102"/>
      <c r="D907" s="102"/>
      <c r="E907" s="102"/>
      <c r="F907" s="102"/>
    </row>
    <row r="908" spans="2:6" ht="24.95" customHeight="1">
      <c r="B908" s="102"/>
      <c r="C908" s="102"/>
      <c r="D908" s="102"/>
      <c r="E908" s="102"/>
      <c r="F908" s="102"/>
    </row>
    <row r="909" spans="2:6" ht="24.95" customHeight="1">
      <c r="B909" s="102"/>
      <c r="C909" s="102"/>
      <c r="D909" s="102"/>
      <c r="E909" s="102"/>
      <c r="F909" s="102"/>
    </row>
    <row r="910" spans="2:6" ht="24.95" customHeight="1">
      <c r="B910" s="102"/>
      <c r="C910" s="102"/>
      <c r="D910" s="102"/>
      <c r="E910" s="102"/>
      <c r="F910" s="102"/>
    </row>
    <row r="911" spans="2:6" ht="24.95" customHeight="1">
      <c r="B911" s="102"/>
      <c r="C911" s="102"/>
      <c r="D911" s="102"/>
      <c r="E911" s="102"/>
      <c r="F911" s="102"/>
    </row>
    <row r="912" spans="2:6" ht="24.95" customHeight="1">
      <c r="B912" s="102"/>
      <c r="C912" s="102"/>
      <c r="D912" s="102"/>
      <c r="E912" s="102"/>
      <c r="F912" s="102"/>
    </row>
    <row r="913" spans="2:6" ht="24.95" customHeight="1">
      <c r="B913" s="102"/>
      <c r="C913" s="102"/>
      <c r="D913" s="102"/>
      <c r="E913" s="102"/>
      <c r="F913" s="102"/>
    </row>
    <row r="914" spans="2:6" ht="24.95" customHeight="1">
      <c r="B914" s="102"/>
      <c r="C914" s="102"/>
      <c r="D914" s="102"/>
      <c r="E914" s="102"/>
      <c r="F914" s="102"/>
    </row>
    <row r="915" spans="2:6" ht="24.95" customHeight="1">
      <c r="B915" s="102"/>
      <c r="C915" s="102"/>
      <c r="D915" s="102"/>
      <c r="E915" s="102"/>
      <c r="F915" s="102"/>
    </row>
    <row r="916" spans="2:6" ht="24.95" customHeight="1">
      <c r="B916" s="102"/>
      <c r="C916" s="102"/>
      <c r="D916" s="102"/>
      <c r="E916" s="102"/>
      <c r="F916" s="102"/>
    </row>
    <row r="917" spans="2:6" ht="24.95" customHeight="1">
      <c r="B917" s="102"/>
      <c r="C917" s="102"/>
      <c r="D917" s="102"/>
      <c r="E917" s="102"/>
      <c r="F917" s="102"/>
    </row>
    <row r="918" spans="2:6" ht="24.95" customHeight="1">
      <c r="B918" s="102"/>
      <c r="C918" s="102"/>
      <c r="D918" s="102"/>
      <c r="E918" s="102"/>
      <c r="F918" s="102"/>
    </row>
    <row r="919" spans="2:6" ht="24.95" customHeight="1">
      <c r="B919" s="102"/>
      <c r="C919" s="102"/>
      <c r="D919" s="102"/>
      <c r="E919" s="102"/>
      <c r="F919" s="102"/>
    </row>
    <row r="920" spans="2:6" ht="24.95" customHeight="1">
      <c r="B920" s="102"/>
      <c r="C920" s="102"/>
      <c r="D920" s="102"/>
      <c r="E920" s="102"/>
      <c r="F920" s="102"/>
    </row>
    <row r="921" spans="2:6" ht="24.95" customHeight="1">
      <c r="B921" s="102"/>
      <c r="C921" s="102"/>
      <c r="D921" s="102"/>
      <c r="E921" s="102"/>
      <c r="F921" s="102"/>
    </row>
    <row r="922" spans="2:6" ht="24.95" customHeight="1">
      <c r="B922" s="102"/>
      <c r="C922" s="102"/>
      <c r="D922" s="102"/>
      <c r="E922" s="102"/>
      <c r="F922" s="102"/>
    </row>
    <row r="923" spans="2:6" ht="24.95" customHeight="1">
      <c r="B923" s="102"/>
      <c r="C923" s="102"/>
      <c r="D923" s="102"/>
      <c r="E923" s="102"/>
      <c r="F923" s="102"/>
    </row>
    <row r="924" spans="2:6" ht="24.95" customHeight="1">
      <c r="B924" s="102"/>
      <c r="C924" s="102"/>
      <c r="D924" s="102"/>
      <c r="E924" s="102"/>
      <c r="F924" s="102"/>
    </row>
    <row r="925" spans="2:6" ht="24.95" customHeight="1">
      <c r="B925" s="102"/>
      <c r="C925" s="102"/>
      <c r="D925" s="102"/>
      <c r="E925" s="102"/>
      <c r="F925" s="102"/>
    </row>
    <row r="926" spans="2:6" ht="24.95" customHeight="1">
      <c r="B926" s="102"/>
      <c r="C926" s="102"/>
      <c r="D926" s="102"/>
      <c r="E926" s="102"/>
      <c r="F926" s="102"/>
    </row>
    <row r="927" spans="2:6" ht="24.95" customHeight="1">
      <c r="B927" s="102"/>
      <c r="C927" s="102"/>
      <c r="D927" s="102"/>
      <c r="E927" s="102"/>
      <c r="F927" s="102"/>
    </row>
    <row r="928" spans="2:6" ht="24.95" customHeight="1">
      <c r="B928" s="102"/>
      <c r="C928" s="102"/>
      <c r="D928" s="102"/>
      <c r="E928" s="102"/>
      <c r="F928" s="102"/>
    </row>
    <row r="929" spans="2:6" ht="24.95" customHeight="1">
      <c r="B929" s="102"/>
      <c r="C929" s="102"/>
      <c r="D929" s="102"/>
      <c r="E929" s="102"/>
      <c r="F929" s="102"/>
    </row>
    <row r="930" spans="2:6" ht="24.95" customHeight="1">
      <c r="B930" s="102"/>
      <c r="C930" s="102"/>
      <c r="D930" s="102"/>
      <c r="E930" s="102"/>
      <c r="F930" s="102"/>
    </row>
    <row r="931" spans="2:6" ht="24.95" customHeight="1">
      <c r="B931" s="102"/>
      <c r="C931" s="102"/>
      <c r="D931" s="102"/>
      <c r="E931" s="102"/>
      <c r="F931" s="102"/>
    </row>
    <row r="932" spans="2:6" ht="24.95" customHeight="1">
      <c r="B932" s="102"/>
      <c r="C932" s="102"/>
      <c r="D932" s="102"/>
      <c r="E932" s="102"/>
      <c r="F932" s="102"/>
    </row>
    <row r="933" spans="2:6" ht="24.95" customHeight="1">
      <c r="B933" s="102"/>
      <c r="C933" s="102"/>
      <c r="D933" s="102"/>
      <c r="E933" s="102"/>
      <c r="F933" s="102"/>
    </row>
    <row r="934" spans="2:6" ht="24.95" customHeight="1">
      <c r="B934" s="102"/>
      <c r="C934" s="102"/>
      <c r="D934" s="102"/>
      <c r="E934" s="102"/>
      <c r="F934" s="102"/>
    </row>
    <row r="935" spans="2:6" ht="24.95" customHeight="1">
      <c r="B935" s="102"/>
      <c r="C935" s="102"/>
      <c r="D935" s="102"/>
      <c r="E935" s="102"/>
      <c r="F935" s="102"/>
    </row>
    <row r="936" spans="2:6" ht="24.95" customHeight="1">
      <c r="B936" s="102"/>
      <c r="C936" s="102"/>
      <c r="D936" s="102"/>
      <c r="E936" s="102"/>
      <c r="F936" s="102"/>
    </row>
    <row r="937" spans="2:6" ht="24.95" customHeight="1">
      <c r="B937" s="102"/>
      <c r="C937" s="102"/>
      <c r="D937" s="102"/>
      <c r="E937" s="102"/>
      <c r="F937" s="102"/>
    </row>
    <row r="938" spans="2:6" ht="24.95" customHeight="1">
      <c r="B938" s="102"/>
      <c r="C938" s="102"/>
      <c r="D938" s="102"/>
      <c r="E938" s="102"/>
      <c r="F938" s="102"/>
    </row>
    <row r="939" spans="2:6" ht="24.95" customHeight="1">
      <c r="B939" s="102"/>
      <c r="C939" s="102"/>
      <c r="D939" s="102"/>
      <c r="E939" s="102"/>
      <c r="F939" s="102"/>
    </row>
    <row r="940" spans="2:6" ht="24.95" customHeight="1">
      <c r="B940" s="102"/>
      <c r="C940" s="102"/>
      <c r="D940" s="102"/>
      <c r="E940" s="102"/>
      <c r="F940" s="102"/>
    </row>
    <row r="941" spans="2:6" ht="24.95" customHeight="1">
      <c r="B941" s="102"/>
      <c r="C941" s="102"/>
      <c r="D941" s="102"/>
      <c r="E941" s="102"/>
      <c r="F941" s="102"/>
    </row>
    <row r="942" spans="2:6" ht="24.95" customHeight="1">
      <c r="B942" s="102"/>
      <c r="C942" s="102"/>
      <c r="D942" s="102"/>
      <c r="E942" s="102"/>
      <c r="F942" s="102"/>
    </row>
    <row r="943" spans="2:6" ht="24.95" customHeight="1">
      <c r="B943" s="102"/>
      <c r="C943" s="102"/>
      <c r="D943" s="102"/>
      <c r="E943" s="102"/>
      <c r="F943" s="102"/>
    </row>
    <row r="944" spans="2:6" ht="24.95" customHeight="1">
      <c r="B944" s="102"/>
      <c r="C944" s="102"/>
      <c r="D944" s="102"/>
      <c r="E944" s="102"/>
      <c r="F944" s="102"/>
    </row>
    <row r="945" spans="2:6" ht="24.95" customHeight="1">
      <c r="B945" s="102"/>
      <c r="C945" s="102"/>
      <c r="D945" s="102"/>
      <c r="E945" s="102"/>
      <c r="F945" s="102"/>
    </row>
    <row r="946" spans="2:6" ht="24.95" customHeight="1">
      <c r="B946" s="102"/>
      <c r="C946" s="102"/>
      <c r="D946" s="102"/>
      <c r="E946" s="102"/>
      <c r="F946" s="102"/>
    </row>
    <row r="947" spans="2:6" ht="24.95" customHeight="1">
      <c r="B947" s="102"/>
      <c r="C947" s="102"/>
      <c r="D947" s="102"/>
      <c r="E947" s="102"/>
      <c r="F947" s="102"/>
    </row>
    <row r="948" spans="2:6" ht="24.95" customHeight="1">
      <c r="B948" s="102"/>
      <c r="C948" s="102"/>
      <c r="D948" s="102"/>
      <c r="E948" s="102"/>
      <c r="F948" s="102"/>
    </row>
    <row r="949" spans="2:6" ht="24.95" customHeight="1">
      <c r="B949" s="102"/>
      <c r="C949" s="102"/>
      <c r="D949" s="102"/>
      <c r="E949" s="102"/>
      <c r="F949" s="102"/>
    </row>
    <row r="950" spans="2:6" ht="24.95" customHeight="1">
      <c r="B950" s="102"/>
      <c r="C950" s="102"/>
      <c r="D950" s="102"/>
      <c r="E950" s="102"/>
      <c r="F950" s="102"/>
    </row>
    <row r="951" spans="2:6" ht="24.95" customHeight="1">
      <c r="B951" s="102"/>
      <c r="C951" s="102"/>
      <c r="D951" s="102"/>
      <c r="E951" s="102"/>
      <c r="F951" s="102"/>
    </row>
    <row r="952" spans="2:6" ht="24.95" customHeight="1">
      <c r="B952" s="102"/>
      <c r="C952" s="102"/>
      <c r="D952" s="102"/>
      <c r="E952" s="102"/>
      <c r="F952" s="102"/>
    </row>
    <row r="953" spans="2:6" ht="24.95" customHeight="1">
      <c r="B953" s="102"/>
      <c r="C953" s="102"/>
      <c r="D953" s="102"/>
      <c r="E953" s="102"/>
      <c r="F953" s="102"/>
    </row>
    <row r="954" spans="2:6" ht="24.95" customHeight="1">
      <c r="B954" s="102"/>
      <c r="C954" s="102"/>
      <c r="D954" s="102"/>
      <c r="E954" s="102"/>
      <c r="F954" s="102"/>
    </row>
    <row r="955" spans="2:6" ht="24.95" customHeight="1">
      <c r="B955" s="102"/>
      <c r="C955" s="102"/>
      <c r="D955" s="102"/>
      <c r="E955" s="102"/>
      <c r="F955" s="102"/>
    </row>
    <row r="956" spans="2:6" ht="24.95" customHeight="1">
      <c r="B956" s="102"/>
      <c r="C956" s="102"/>
      <c r="D956" s="102"/>
      <c r="E956" s="102"/>
      <c r="F956" s="102"/>
    </row>
    <row r="957" spans="2:6" ht="24.95" customHeight="1">
      <c r="B957" s="102"/>
      <c r="C957" s="102"/>
      <c r="D957" s="102"/>
      <c r="E957" s="102"/>
      <c r="F957" s="102"/>
    </row>
    <row r="958" spans="2:6" ht="24.95" customHeight="1">
      <c r="B958" s="102"/>
      <c r="C958" s="102"/>
      <c r="D958" s="102"/>
      <c r="E958" s="102"/>
      <c r="F958" s="102"/>
    </row>
    <row r="959" spans="2:6" ht="24.95" customHeight="1">
      <c r="B959" s="102"/>
      <c r="C959" s="102"/>
      <c r="D959" s="102"/>
      <c r="E959" s="102"/>
      <c r="F959" s="102"/>
    </row>
    <row r="960" spans="2:6" ht="24.95" customHeight="1">
      <c r="B960" s="102"/>
      <c r="C960" s="102"/>
      <c r="D960" s="102"/>
      <c r="E960" s="102"/>
      <c r="F960" s="102"/>
    </row>
    <row r="961" spans="2:6" ht="24.95" customHeight="1">
      <c r="B961" s="102"/>
      <c r="C961" s="102"/>
      <c r="D961" s="102"/>
      <c r="E961" s="102"/>
      <c r="F961" s="102"/>
    </row>
    <row r="962" spans="2:6" ht="24.95" customHeight="1">
      <c r="B962" s="102"/>
      <c r="C962" s="102"/>
      <c r="D962" s="102"/>
      <c r="E962" s="102"/>
      <c r="F962" s="102"/>
    </row>
    <row r="963" spans="2:6" ht="24.95" customHeight="1">
      <c r="B963" s="102"/>
      <c r="C963" s="102"/>
      <c r="D963" s="102"/>
      <c r="E963" s="102"/>
      <c r="F963" s="102"/>
    </row>
    <row r="964" spans="2:6" ht="24.95" customHeight="1">
      <c r="B964" s="102"/>
      <c r="C964" s="102"/>
      <c r="D964" s="102"/>
      <c r="E964" s="102"/>
      <c r="F964" s="102"/>
    </row>
    <row r="965" spans="2:6" ht="24.95" customHeight="1">
      <c r="B965" s="102"/>
      <c r="C965" s="102"/>
      <c r="D965" s="102"/>
      <c r="E965" s="102"/>
      <c r="F965" s="102"/>
    </row>
    <row r="966" spans="2:6" ht="24.95" customHeight="1">
      <c r="B966" s="102"/>
      <c r="C966" s="102"/>
      <c r="D966" s="102"/>
      <c r="E966" s="102"/>
      <c r="F966" s="102"/>
    </row>
    <row r="967" spans="2:6" ht="24.95" customHeight="1">
      <c r="B967" s="102"/>
      <c r="C967" s="102"/>
      <c r="D967" s="102"/>
      <c r="E967" s="102"/>
      <c r="F967" s="102"/>
    </row>
    <row r="968" spans="2:6" ht="24.95" customHeight="1">
      <c r="B968" s="102"/>
      <c r="C968" s="102"/>
      <c r="D968" s="102"/>
      <c r="E968" s="102"/>
      <c r="F968" s="102"/>
    </row>
    <row r="969" spans="2:6" ht="24.95" customHeight="1">
      <c r="B969" s="102"/>
      <c r="C969" s="102"/>
      <c r="D969" s="102"/>
      <c r="E969" s="102"/>
      <c r="F969" s="102"/>
    </row>
    <row r="970" spans="2:6" ht="24.95" customHeight="1">
      <c r="B970" s="102"/>
      <c r="C970" s="102"/>
      <c r="D970" s="102"/>
      <c r="E970" s="102"/>
      <c r="F970" s="102"/>
    </row>
    <row r="971" spans="2:6" ht="24.95" customHeight="1">
      <c r="B971" s="102"/>
      <c r="C971" s="102"/>
      <c r="D971" s="102"/>
      <c r="E971" s="102"/>
      <c r="F971" s="102"/>
    </row>
    <row r="972" spans="2:6" ht="24.95" customHeight="1">
      <c r="B972" s="102"/>
      <c r="C972" s="102"/>
      <c r="D972" s="102"/>
      <c r="E972" s="102"/>
      <c r="F972" s="102"/>
    </row>
    <row r="973" spans="2:6" ht="24.95" customHeight="1">
      <c r="B973" s="102"/>
      <c r="C973" s="102"/>
      <c r="D973" s="102"/>
      <c r="E973" s="102"/>
      <c r="F973" s="102"/>
    </row>
    <row r="974" spans="2:6" ht="24.95" customHeight="1">
      <c r="B974" s="102"/>
      <c r="C974" s="102"/>
      <c r="D974" s="102"/>
      <c r="E974" s="102"/>
      <c r="F974" s="102"/>
    </row>
    <row r="975" spans="2:6" ht="24.95" customHeight="1">
      <c r="B975" s="102"/>
      <c r="C975" s="102"/>
      <c r="D975" s="102"/>
      <c r="E975" s="102"/>
      <c r="F975" s="102"/>
    </row>
    <row r="976" spans="2:6" ht="24.95" customHeight="1">
      <c r="B976" s="102"/>
      <c r="C976" s="102"/>
      <c r="D976" s="102"/>
      <c r="E976" s="102"/>
      <c r="F976" s="102"/>
    </row>
    <row r="977" spans="2:6" ht="24.95" customHeight="1">
      <c r="B977" s="102"/>
      <c r="C977" s="102"/>
      <c r="D977" s="102"/>
      <c r="E977" s="102"/>
      <c r="F977" s="102"/>
    </row>
    <row r="978" spans="2:6" ht="24.95" customHeight="1">
      <c r="B978" s="102"/>
      <c r="C978" s="102"/>
      <c r="D978" s="102"/>
      <c r="E978" s="102"/>
      <c r="F978" s="102"/>
    </row>
    <row r="979" spans="2:6" ht="24.95" customHeight="1">
      <c r="B979" s="102"/>
      <c r="C979" s="102"/>
      <c r="D979" s="102"/>
      <c r="E979" s="102"/>
      <c r="F979" s="102"/>
    </row>
    <row r="980" spans="2:6" ht="24.95" customHeight="1">
      <c r="B980" s="102"/>
      <c r="C980" s="102"/>
      <c r="D980" s="102"/>
      <c r="E980" s="102"/>
      <c r="F980" s="102"/>
    </row>
    <row r="981" spans="2:6" ht="24.95" customHeight="1">
      <c r="B981" s="102"/>
      <c r="C981" s="102"/>
      <c r="D981" s="102"/>
      <c r="E981" s="102"/>
      <c r="F981" s="102"/>
    </row>
    <row r="982" spans="2:6" ht="24.95" customHeight="1">
      <c r="B982" s="102"/>
      <c r="C982" s="102"/>
      <c r="D982" s="102"/>
      <c r="E982" s="102"/>
      <c r="F982" s="102"/>
    </row>
    <row r="983" spans="2:6" ht="24.95" customHeight="1">
      <c r="B983" s="102"/>
      <c r="C983" s="102"/>
      <c r="D983" s="102"/>
      <c r="E983" s="102"/>
      <c r="F983" s="102"/>
    </row>
    <row r="984" spans="2:6" ht="24.95" customHeight="1">
      <c r="B984" s="102"/>
      <c r="C984" s="102"/>
      <c r="D984" s="102"/>
      <c r="E984" s="102"/>
      <c r="F984" s="102"/>
    </row>
    <row r="985" spans="2:6" ht="24.95" customHeight="1">
      <c r="B985" s="102"/>
      <c r="C985" s="102"/>
      <c r="D985" s="102"/>
      <c r="E985" s="102"/>
      <c r="F985" s="102"/>
    </row>
    <row r="986" spans="2:6" ht="24.95" customHeight="1">
      <c r="B986" s="102"/>
      <c r="C986" s="102"/>
      <c r="D986" s="102"/>
      <c r="E986" s="102"/>
      <c r="F986" s="102"/>
    </row>
    <row r="987" spans="2:6" ht="24.95" customHeight="1">
      <c r="B987" s="102"/>
      <c r="C987" s="102"/>
      <c r="D987" s="102"/>
      <c r="E987" s="102"/>
      <c r="F987" s="102"/>
    </row>
    <row r="988" spans="2:6" ht="24.95" customHeight="1">
      <c r="B988" s="102"/>
      <c r="C988" s="102"/>
      <c r="D988" s="102"/>
      <c r="E988" s="102"/>
      <c r="F988" s="102"/>
    </row>
    <row r="989" spans="2:6" ht="24.95" customHeight="1">
      <c r="B989" s="102"/>
      <c r="C989" s="102"/>
      <c r="D989" s="102"/>
      <c r="E989" s="102"/>
      <c r="F989" s="102"/>
    </row>
    <row r="990" spans="2:6" ht="24.95" customHeight="1">
      <c r="B990" s="102"/>
      <c r="C990" s="102"/>
      <c r="D990" s="102"/>
      <c r="E990" s="102"/>
      <c r="F990" s="102"/>
    </row>
    <row r="991" spans="2:6" ht="24.95" customHeight="1">
      <c r="B991" s="102"/>
      <c r="C991" s="102"/>
      <c r="D991" s="102"/>
      <c r="E991" s="102"/>
      <c r="F991" s="102"/>
    </row>
    <row r="992" spans="2:6" ht="24.95" customHeight="1">
      <c r="B992" s="102"/>
      <c r="C992" s="102"/>
      <c r="D992" s="102"/>
      <c r="E992" s="102"/>
      <c r="F992" s="102"/>
    </row>
    <row r="993" spans="2:6" ht="24.95" customHeight="1">
      <c r="B993" s="102"/>
      <c r="C993" s="102"/>
      <c r="D993" s="102"/>
      <c r="E993" s="102"/>
      <c r="F993" s="102"/>
    </row>
    <row r="994" spans="2:6" ht="24.95" customHeight="1">
      <c r="B994" s="102"/>
      <c r="C994" s="102"/>
      <c r="D994" s="102"/>
      <c r="F994" s="102"/>
    </row>
  </sheetData>
  <sheetProtection sheet="1" objects="1" scenarios="1"/>
  <mergeCells count="7">
    <mergeCell ref="B1:D1"/>
    <mergeCell ref="B2:D2"/>
    <mergeCell ref="C17:D18"/>
    <mergeCell ref="C7:E7"/>
    <mergeCell ref="C6:E6"/>
    <mergeCell ref="B4:E4"/>
    <mergeCell ref="B5:E5"/>
  </mergeCells>
  <conditionalFormatting sqref="C8">
    <cfRule type="cellIs" dxfId="115" priority="1" stopIfTrue="1" operator="lessThan">
      <formula>0.01</formula>
    </cfRule>
  </conditionalFormatting>
  <dataValidations count="4">
    <dataValidation type="list" allowBlank="1" showErrorMessage="1" sqref="C7" xr:uid="{5383604F-95A9-4C1F-8726-DA40BA94D3B0}">
      <formula1>County</formula1>
    </dataValidation>
    <dataValidation allowBlank="1" showInputMessage="1" showErrorMessage="1" prompt="Entering the county's ICR in this cell will Auto-populate the rest of the program sheets in this work book with your Indirect Cost Rate. " sqref="B8" xr:uid="{31B8F3EB-A44C-4369-A294-4347BC6A24CD}"/>
    <dataValidation allowBlank="1" prompt="Entering the county's ICR in this cell will Auto-populate the rest of the program sheets in this work book with your Indirect Cost Rate. " sqref="C8" xr:uid="{D4AC486F-F47E-48BA-8EA9-F712E2E15209}"/>
    <dataValidation type="list" allowBlank="1" showInputMessage="1" showErrorMessage="1" sqref="D10" xr:uid="{B762E662-EFC2-42DB-8C6F-1EA58FE24250}">
      <formula1>"SFY 2026-27, SFY 2027-28"</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7CE"/>
  </sheetPr>
  <dimension ref="A1:W255"/>
  <sheetViews>
    <sheetView showGridLines="0" zoomScaleNormal="100" workbookViewId="0">
      <selection activeCell="F8" sqref="F8"/>
    </sheetView>
  </sheetViews>
  <sheetFormatPr defaultColWidth="14.42578125" defaultRowHeight="15.95"/>
  <cols>
    <col min="1" max="1" width="3.140625" style="2" customWidth="1"/>
    <col min="2" max="2" width="16.42578125" style="2" customWidth="1"/>
    <col min="3" max="3" width="7.42578125" style="2" customWidth="1"/>
    <col min="4" max="4" width="30.7109375" style="2" customWidth="1"/>
    <col min="5" max="5" width="30" style="2" customWidth="1"/>
    <col min="6" max="6" width="40.7109375" style="2" customWidth="1"/>
    <col min="7" max="7" width="27.28515625" style="2" customWidth="1"/>
    <col min="8" max="8" width="20.28515625" style="2" customWidth="1"/>
    <col min="9" max="9" width="18.85546875" style="2" customWidth="1"/>
    <col min="10" max="10" width="24.42578125" style="2" customWidth="1"/>
    <col min="11" max="11" width="38" style="192" customWidth="1"/>
    <col min="12" max="12" width="55.7109375" style="192" customWidth="1"/>
    <col min="13" max="26" width="9.140625" style="2" customWidth="1"/>
    <col min="27" max="16384" width="14.42578125" style="2"/>
  </cols>
  <sheetData>
    <row r="1" spans="1:23" ht="17.100000000000001">
      <c r="A1" s="1"/>
      <c r="B1" s="155" t="s">
        <v>0</v>
      </c>
      <c r="C1" s="155"/>
      <c r="D1" s="155"/>
      <c r="E1" s="155"/>
      <c r="F1" s="156"/>
      <c r="G1" s="157"/>
      <c r="H1" s="158"/>
      <c r="I1" s="158"/>
      <c r="J1" s="158"/>
      <c r="K1" s="159"/>
      <c r="L1" s="160" t="s">
        <v>1</v>
      </c>
    </row>
    <row r="2" spans="1:23">
      <c r="A2" s="1"/>
      <c r="B2" s="398" t="s">
        <v>128</v>
      </c>
      <c r="C2" s="398"/>
      <c r="D2" s="398"/>
      <c r="E2" s="398"/>
      <c r="F2" s="398"/>
      <c r="G2" s="398"/>
      <c r="H2" s="398"/>
      <c r="I2" s="398"/>
      <c r="J2" s="398"/>
      <c r="K2" s="398"/>
      <c r="L2" s="398"/>
    </row>
    <row r="3" spans="1:23">
      <c r="B3" s="396" t="s">
        <v>129</v>
      </c>
      <c r="C3" s="396"/>
      <c r="D3" s="396"/>
      <c r="E3" s="396"/>
      <c r="F3" s="396"/>
      <c r="G3" s="396"/>
      <c r="H3" s="396"/>
      <c r="I3" s="396"/>
      <c r="J3" s="396"/>
      <c r="K3" s="396"/>
      <c r="L3" s="396"/>
      <c r="N3" s="399" t="s">
        <v>130</v>
      </c>
      <c r="O3" s="400"/>
      <c r="P3" s="400"/>
      <c r="Q3" s="400"/>
      <c r="R3" s="400"/>
      <c r="S3" s="400"/>
      <c r="T3" s="400"/>
      <c r="U3" s="400"/>
      <c r="V3" s="400"/>
      <c r="W3" s="400"/>
    </row>
    <row r="4" spans="1:23">
      <c r="B4" s="397"/>
      <c r="C4" s="397"/>
      <c r="D4" s="397"/>
      <c r="E4" s="397"/>
      <c r="F4" s="397"/>
      <c r="G4" s="397"/>
      <c r="H4" s="397"/>
      <c r="I4" s="397"/>
      <c r="J4" s="397"/>
      <c r="K4" s="397"/>
      <c r="L4" s="397"/>
      <c r="N4" s="400"/>
      <c r="O4" s="400"/>
      <c r="P4" s="400"/>
      <c r="Q4" s="400"/>
      <c r="R4" s="400"/>
      <c r="S4" s="400"/>
      <c r="T4" s="400"/>
      <c r="U4" s="400"/>
      <c r="V4" s="400"/>
      <c r="W4" s="400"/>
    </row>
    <row r="5" spans="1:23" ht="35.1" thickBot="1">
      <c r="B5" s="161" t="s">
        <v>117</v>
      </c>
      <c r="C5" s="162" t="s">
        <v>131</v>
      </c>
      <c r="D5" s="163" t="s">
        <v>132</v>
      </c>
      <c r="E5" s="163" t="s">
        <v>133</v>
      </c>
      <c r="F5" s="163" t="s">
        <v>134</v>
      </c>
      <c r="G5" s="163" t="s">
        <v>135</v>
      </c>
      <c r="H5" s="163" t="s">
        <v>136</v>
      </c>
      <c r="I5" s="163" t="s">
        <v>137</v>
      </c>
      <c r="J5" s="163" t="s">
        <v>138</v>
      </c>
      <c r="K5" s="163" t="s">
        <v>139</v>
      </c>
      <c r="L5" s="164" t="s">
        <v>140</v>
      </c>
      <c r="N5" s="400"/>
      <c r="O5" s="400"/>
      <c r="P5" s="400"/>
      <c r="Q5" s="400"/>
      <c r="R5" s="400"/>
      <c r="S5" s="400"/>
      <c r="T5" s="400"/>
      <c r="U5" s="400"/>
      <c r="V5" s="400"/>
      <c r="W5" s="400"/>
    </row>
    <row r="6" spans="1:23" ht="135.94999999999999">
      <c r="B6" s="401" t="s">
        <v>118</v>
      </c>
      <c r="C6" s="165">
        <v>1</v>
      </c>
      <c r="D6" s="166" t="s">
        <v>141</v>
      </c>
      <c r="E6" s="166" t="s">
        <v>142</v>
      </c>
      <c r="F6" s="166" t="s">
        <v>143</v>
      </c>
      <c r="G6" s="166" t="s">
        <v>144</v>
      </c>
      <c r="H6" s="166" t="s">
        <v>145</v>
      </c>
      <c r="I6" s="166">
        <v>94621</v>
      </c>
      <c r="J6" s="167" t="s">
        <v>146</v>
      </c>
      <c r="K6" s="166" t="s">
        <v>147</v>
      </c>
      <c r="L6" s="168" t="s">
        <v>148</v>
      </c>
      <c r="N6" s="400"/>
      <c r="O6" s="400"/>
      <c r="P6" s="400"/>
      <c r="Q6" s="400"/>
      <c r="R6" s="400"/>
      <c r="S6" s="400"/>
      <c r="T6" s="400"/>
      <c r="U6" s="400"/>
      <c r="V6" s="400"/>
      <c r="W6" s="400"/>
    </row>
    <row r="7" spans="1:23" ht="102">
      <c r="B7" s="402"/>
      <c r="C7" s="169">
        <v>2</v>
      </c>
      <c r="D7" s="170" t="s">
        <v>149</v>
      </c>
      <c r="E7" s="170" t="s">
        <v>150</v>
      </c>
      <c r="F7" s="170" t="s">
        <v>151</v>
      </c>
      <c r="G7" s="170" t="s">
        <v>152</v>
      </c>
      <c r="H7" s="170" t="s">
        <v>145</v>
      </c>
      <c r="I7" s="170">
        <v>94517</v>
      </c>
      <c r="J7" s="171" t="s">
        <v>153</v>
      </c>
      <c r="K7" s="170" t="s">
        <v>29</v>
      </c>
      <c r="L7" s="172" t="s">
        <v>154</v>
      </c>
      <c r="N7" s="400"/>
      <c r="O7" s="400"/>
      <c r="P7" s="400"/>
      <c r="Q7" s="400"/>
      <c r="R7" s="400"/>
      <c r="S7" s="400"/>
      <c r="T7" s="400"/>
      <c r="U7" s="400"/>
      <c r="V7" s="400"/>
      <c r="W7" s="400"/>
    </row>
    <row r="8" spans="1:23" ht="135.94999999999999">
      <c r="B8" s="402"/>
      <c r="C8" s="169">
        <v>3</v>
      </c>
      <c r="D8" s="170" t="s">
        <v>141</v>
      </c>
      <c r="E8" s="170" t="s">
        <v>155</v>
      </c>
      <c r="F8" s="170" t="s">
        <v>156</v>
      </c>
      <c r="G8" s="170" t="s">
        <v>144</v>
      </c>
      <c r="H8" s="170" t="s">
        <v>145</v>
      </c>
      <c r="I8" s="170">
        <v>94606</v>
      </c>
      <c r="J8" s="171" t="s">
        <v>157</v>
      </c>
      <c r="K8" s="170" t="s">
        <v>29</v>
      </c>
      <c r="L8" s="172" t="s">
        <v>148</v>
      </c>
      <c r="N8" s="400"/>
      <c r="O8" s="400"/>
      <c r="P8" s="400"/>
      <c r="Q8" s="400"/>
      <c r="R8" s="400"/>
      <c r="S8" s="400"/>
      <c r="T8" s="400"/>
      <c r="U8" s="400"/>
      <c r="V8" s="400"/>
      <c r="W8" s="400"/>
    </row>
    <row r="9" spans="1:23" ht="102">
      <c r="B9" s="402"/>
      <c r="C9" s="169">
        <v>4</v>
      </c>
      <c r="D9" s="170" t="s">
        <v>149</v>
      </c>
      <c r="E9" s="170" t="s">
        <v>158</v>
      </c>
      <c r="F9" s="170" t="s">
        <v>159</v>
      </c>
      <c r="G9" s="170" t="s">
        <v>144</v>
      </c>
      <c r="H9" s="170" t="s">
        <v>145</v>
      </c>
      <c r="I9" s="170">
        <v>94612</v>
      </c>
      <c r="J9" s="171" t="s">
        <v>160</v>
      </c>
      <c r="K9" s="170" t="s">
        <v>161</v>
      </c>
      <c r="L9" s="172" t="s">
        <v>154</v>
      </c>
      <c r="N9" s="400"/>
      <c r="O9" s="400"/>
      <c r="P9" s="400"/>
      <c r="Q9" s="400"/>
      <c r="R9" s="400"/>
      <c r="S9" s="400"/>
      <c r="T9" s="400"/>
      <c r="U9" s="400"/>
      <c r="V9" s="400"/>
      <c r="W9" s="400"/>
    </row>
    <row r="10" spans="1:23" ht="102">
      <c r="B10" s="402"/>
      <c r="C10" s="169">
        <v>5</v>
      </c>
      <c r="D10" s="170" t="s">
        <v>149</v>
      </c>
      <c r="E10" s="170" t="s">
        <v>162</v>
      </c>
      <c r="F10" s="170" t="s">
        <v>163</v>
      </c>
      <c r="G10" s="170" t="s">
        <v>164</v>
      </c>
      <c r="H10" s="170" t="s">
        <v>145</v>
      </c>
      <c r="I10" s="170">
        <v>94536</v>
      </c>
      <c r="J10" s="171" t="s">
        <v>165</v>
      </c>
      <c r="K10" s="170" t="s">
        <v>29</v>
      </c>
      <c r="L10" s="172" t="s">
        <v>154</v>
      </c>
      <c r="N10" s="400"/>
      <c r="O10" s="400"/>
      <c r="P10" s="400"/>
      <c r="Q10" s="400"/>
      <c r="R10" s="400"/>
      <c r="S10" s="400"/>
      <c r="T10" s="400"/>
      <c r="U10" s="400"/>
      <c r="V10" s="400"/>
      <c r="W10" s="400"/>
    </row>
    <row r="11" spans="1:23" ht="119.1">
      <c r="B11" s="402"/>
      <c r="C11" s="169">
        <v>6</v>
      </c>
      <c r="D11" s="170" t="s">
        <v>166</v>
      </c>
      <c r="E11" s="170" t="s">
        <v>167</v>
      </c>
      <c r="F11" s="170" t="s">
        <v>168</v>
      </c>
      <c r="G11" s="170" t="s">
        <v>164</v>
      </c>
      <c r="H11" s="170" t="s">
        <v>145</v>
      </c>
      <c r="I11" s="170">
        <v>94538</v>
      </c>
      <c r="J11" s="171" t="s">
        <v>169</v>
      </c>
      <c r="K11" s="170" t="s">
        <v>147</v>
      </c>
      <c r="L11" s="172" t="s">
        <v>154</v>
      </c>
      <c r="N11" s="400"/>
      <c r="O11" s="400"/>
      <c r="P11" s="400"/>
      <c r="Q11" s="400"/>
      <c r="R11" s="400"/>
      <c r="S11" s="400"/>
      <c r="T11" s="400"/>
      <c r="U11" s="400"/>
      <c r="V11" s="400"/>
      <c r="W11" s="400"/>
    </row>
    <row r="12" spans="1:23" ht="135.94999999999999">
      <c r="B12" s="402"/>
      <c r="C12" s="169">
        <v>7</v>
      </c>
      <c r="D12" s="170" t="s">
        <v>149</v>
      </c>
      <c r="E12" s="170" t="s">
        <v>170</v>
      </c>
      <c r="F12" s="170" t="s">
        <v>171</v>
      </c>
      <c r="G12" s="170" t="s">
        <v>172</v>
      </c>
      <c r="H12" s="170" t="s">
        <v>145</v>
      </c>
      <c r="I12" s="170">
        <v>94578</v>
      </c>
      <c r="J12" s="171" t="s">
        <v>173</v>
      </c>
      <c r="K12" s="170" t="s">
        <v>174</v>
      </c>
      <c r="L12" s="172" t="s">
        <v>148</v>
      </c>
      <c r="N12" s="400"/>
      <c r="O12" s="400"/>
      <c r="P12" s="400"/>
      <c r="Q12" s="400"/>
      <c r="R12" s="400"/>
      <c r="S12" s="400"/>
      <c r="T12" s="400"/>
      <c r="U12" s="400"/>
      <c r="V12" s="400"/>
      <c r="W12" s="400"/>
    </row>
    <row r="13" spans="1:23" ht="102">
      <c r="B13" s="402"/>
      <c r="C13" s="169">
        <v>8</v>
      </c>
      <c r="D13" s="170" t="s">
        <v>149</v>
      </c>
      <c r="E13" s="170" t="s">
        <v>170</v>
      </c>
      <c r="F13" s="170" t="s">
        <v>175</v>
      </c>
      <c r="G13" s="170" t="s">
        <v>176</v>
      </c>
      <c r="H13" s="170" t="s">
        <v>145</v>
      </c>
      <c r="I13" s="170">
        <v>94545</v>
      </c>
      <c r="J13" s="171" t="s">
        <v>177</v>
      </c>
      <c r="K13" s="170" t="s">
        <v>29</v>
      </c>
      <c r="L13" s="172" t="s">
        <v>154</v>
      </c>
      <c r="N13" s="400"/>
      <c r="O13" s="400"/>
      <c r="P13" s="400"/>
      <c r="Q13" s="400"/>
      <c r="R13" s="400"/>
      <c r="S13" s="400"/>
      <c r="T13" s="400"/>
      <c r="U13" s="400"/>
      <c r="V13" s="400"/>
      <c r="W13" s="400"/>
    </row>
    <row r="14" spans="1:23" ht="102">
      <c r="B14" s="402"/>
      <c r="C14" s="169">
        <v>9</v>
      </c>
      <c r="D14" s="170" t="s">
        <v>178</v>
      </c>
      <c r="E14" s="170" t="s">
        <v>179</v>
      </c>
      <c r="F14" s="170" t="s">
        <v>180</v>
      </c>
      <c r="G14" s="170" t="s">
        <v>176</v>
      </c>
      <c r="H14" s="170" t="s">
        <v>145</v>
      </c>
      <c r="I14" s="170">
        <v>94541</v>
      </c>
      <c r="J14" s="171" t="s">
        <v>181</v>
      </c>
      <c r="K14" s="170" t="s">
        <v>147</v>
      </c>
      <c r="L14" s="172" t="s">
        <v>154</v>
      </c>
      <c r="N14" s="400"/>
      <c r="O14" s="400"/>
      <c r="P14" s="400"/>
      <c r="Q14" s="400"/>
      <c r="R14" s="400"/>
      <c r="S14" s="400"/>
      <c r="T14" s="400"/>
      <c r="U14" s="400"/>
      <c r="V14" s="400"/>
      <c r="W14" s="400"/>
    </row>
    <row r="15" spans="1:23" ht="135.94999999999999">
      <c r="B15" s="402"/>
      <c r="C15" s="169">
        <v>10</v>
      </c>
      <c r="D15" s="170" t="s">
        <v>149</v>
      </c>
      <c r="E15" s="170" t="s">
        <v>179</v>
      </c>
      <c r="F15" s="170" t="s">
        <v>182</v>
      </c>
      <c r="G15" s="170" t="s">
        <v>183</v>
      </c>
      <c r="H15" s="170" t="s">
        <v>145</v>
      </c>
      <c r="I15" s="170">
        <v>94566</v>
      </c>
      <c r="J15" s="171" t="s">
        <v>184</v>
      </c>
      <c r="K15" s="170" t="s">
        <v>147</v>
      </c>
      <c r="L15" s="172" t="s">
        <v>148</v>
      </c>
      <c r="N15" s="400"/>
      <c r="O15" s="400"/>
      <c r="P15" s="400"/>
      <c r="Q15" s="400"/>
      <c r="R15" s="400"/>
      <c r="S15" s="400"/>
      <c r="T15" s="400"/>
      <c r="U15" s="400"/>
      <c r="V15" s="400"/>
      <c r="W15" s="400"/>
    </row>
    <row r="16" spans="1:23" ht="135.94999999999999">
      <c r="B16" s="402"/>
      <c r="C16" s="169">
        <v>11</v>
      </c>
      <c r="D16" s="170" t="s">
        <v>141</v>
      </c>
      <c r="E16" s="170" t="s">
        <v>185</v>
      </c>
      <c r="F16" s="170" t="s">
        <v>186</v>
      </c>
      <c r="G16" s="170" t="s">
        <v>187</v>
      </c>
      <c r="H16" s="170" t="s">
        <v>145</v>
      </c>
      <c r="I16" s="170">
        <v>94612</v>
      </c>
      <c r="J16" s="171" t="s">
        <v>188</v>
      </c>
      <c r="K16" s="170" t="s">
        <v>29</v>
      </c>
      <c r="L16" s="172" t="s">
        <v>148</v>
      </c>
      <c r="N16" s="400"/>
      <c r="O16" s="400"/>
      <c r="P16" s="400"/>
      <c r="Q16" s="400"/>
      <c r="R16" s="400"/>
      <c r="S16" s="400"/>
      <c r="T16" s="400"/>
      <c r="U16" s="400"/>
      <c r="V16" s="400"/>
      <c r="W16" s="400"/>
    </row>
    <row r="17" spans="2:23" ht="135.94999999999999">
      <c r="B17" s="402"/>
      <c r="C17" s="169">
        <v>12</v>
      </c>
      <c r="D17" s="170" t="s">
        <v>141</v>
      </c>
      <c r="E17" s="170" t="s">
        <v>189</v>
      </c>
      <c r="F17" s="170" t="s">
        <v>190</v>
      </c>
      <c r="G17" s="170" t="s">
        <v>176</v>
      </c>
      <c r="H17" s="170" t="s">
        <v>145</v>
      </c>
      <c r="I17" s="170">
        <v>94544</v>
      </c>
      <c r="J17" s="171" t="s">
        <v>191</v>
      </c>
      <c r="K17" s="170" t="s">
        <v>29</v>
      </c>
      <c r="L17" s="172" t="s">
        <v>148</v>
      </c>
      <c r="N17" s="400"/>
      <c r="O17" s="400"/>
      <c r="P17" s="400"/>
      <c r="Q17" s="400"/>
      <c r="R17" s="400"/>
      <c r="S17" s="400"/>
      <c r="T17" s="400"/>
      <c r="U17" s="400"/>
      <c r="V17" s="400"/>
      <c r="W17" s="400"/>
    </row>
    <row r="18" spans="2:23" ht="135.94999999999999">
      <c r="B18" s="402"/>
      <c r="C18" s="169">
        <v>13</v>
      </c>
      <c r="D18" s="173" t="s">
        <v>141</v>
      </c>
      <c r="E18" s="170" t="s">
        <v>189</v>
      </c>
      <c r="F18" s="170" t="s">
        <v>192</v>
      </c>
      <c r="G18" s="170" t="s">
        <v>144</v>
      </c>
      <c r="H18" s="170" t="s">
        <v>145</v>
      </c>
      <c r="I18" s="170">
        <v>94606</v>
      </c>
      <c r="J18" s="171" t="s">
        <v>193</v>
      </c>
      <c r="K18" s="170" t="s">
        <v>29</v>
      </c>
      <c r="L18" s="172" t="s">
        <v>148</v>
      </c>
      <c r="N18" s="400"/>
      <c r="O18" s="400"/>
      <c r="P18" s="400"/>
      <c r="Q18" s="400"/>
      <c r="R18" s="400"/>
      <c r="S18" s="400"/>
      <c r="T18" s="400"/>
      <c r="U18" s="400"/>
      <c r="V18" s="400"/>
      <c r="W18" s="400"/>
    </row>
    <row r="19" spans="2:23" ht="135.94999999999999">
      <c r="B19" s="402"/>
      <c r="C19" s="169">
        <v>14</v>
      </c>
      <c r="D19" s="173" t="s">
        <v>149</v>
      </c>
      <c r="E19" s="170" t="s">
        <v>194</v>
      </c>
      <c r="F19" s="170" t="s">
        <v>195</v>
      </c>
      <c r="G19" s="170" t="s">
        <v>196</v>
      </c>
      <c r="H19" s="170" t="s">
        <v>145</v>
      </c>
      <c r="I19" s="170">
        <v>94703</v>
      </c>
      <c r="J19" s="171" t="s">
        <v>197</v>
      </c>
      <c r="K19" s="170" t="s">
        <v>147</v>
      </c>
      <c r="L19" s="172" t="s">
        <v>148</v>
      </c>
      <c r="N19" s="400"/>
      <c r="O19" s="400"/>
      <c r="P19" s="400"/>
      <c r="Q19" s="400"/>
      <c r="R19" s="400"/>
      <c r="S19" s="400"/>
      <c r="T19" s="400"/>
      <c r="U19" s="400"/>
      <c r="V19" s="400"/>
      <c r="W19" s="400"/>
    </row>
    <row r="20" spans="2:23" ht="135.94999999999999">
      <c r="B20" s="402"/>
      <c r="C20" s="169">
        <v>15</v>
      </c>
      <c r="D20" s="170" t="s">
        <v>149</v>
      </c>
      <c r="E20" s="170" t="s">
        <v>194</v>
      </c>
      <c r="F20" s="170" t="s">
        <v>198</v>
      </c>
      <c r="G20" s="170" t="s">
        <v>144</v>
      </c>
      <c r="H20" s="170" t="s">
        <v>145</v>
      </c>
      <c r="I20" s="170">
        <v>94607</v>
      </c>
      <c r="J20" s="171" t="s">
        <v>197</v>
      </c>
      <c r="K20" s="170" t="s">
        <v>147</v>
      </c>
      <c r="L20" s="172" t="s">
        <v>148</v>
      </c>
      <c r="N20" s="400"/>
      <c r="O20" s="400"/>
      <c r="P20" s="400"/>
      <c r="Q20" s="400"/>
      <c r="R20" s="400"/>
      <c r="S20" s="400"/>
      <c r="T20" s="400"/>
      <c r="U20" s="400"/>
      <c r="V20" s="400"/>
      <c r="W20" s="400"/>
    </row>
    <row r="21" spans="2:23" ht="135.94999999999999">
      <c r="B21" s="402"/>
      <c r="C21" s="169">
        <v>16</v>
      </c>
      <c r="D21" s="170" t="s">
        <v>149</v>
      </c>
      <c r="E21" s="170" t="s">
        <v>194</v>
      </c>
      <c r="F21" s="170" t="s">
        <v>199</v>
      </c>
      <c r="G21" s="170" t="s">
        <v>196</v>
      </c>
      <c r="H21" s="170" t="s">
        <v>145</v>
      </c>
      <c r="I21" s="170">
        <v>94704</v>
      </c>
      <c r="J21" s="171" t="s">
        <v>197</v>
      </c>
      <c r="K21" s="170" t="s">
        <v>147</v>
      </c>
      <c r="L21" s="172" t="s">
        <v>148</v>
      </c>
    </row>
    <row r="22" spans="2:23" ht="102">
      <c r="B22" s="402"/>
      <c r="C22" s="169">
        <v>17</v>
      </c>
      <c r="D22" s="170" t="s">
        <v>149</v>
      </c>
      <c r="E22" s="170" t="s">
        <v>194</v>
      </c>
      <c r="F22" s="170" t="s">
        <v>200</v>
      </c>
      <c r="G22" s="170" t="s">
        <v>196</v>
      </c>
      <c r="H22" s="170" t="s">
        <v>145</v>
      </c>
      <c r="I22" s="170">
        <v>94703</v>
      </c>
      <c r="J22" s="171" t="s">
        <v>197</v>
      </c>
      <c r="K22" s="170" t="s">
        <v>161</v>
      </c>
      <c r="L22" s="172" t="s">
        <v>154</v>
      </c>
    </row>
    <row r="23" spans="2:23" ht="102">
      <c r="B23" s="402"/>
      <c r="C23" s="169">
        <v>18</v>
      </c>
      <c r="D23" s="170" t="s">
        <v>149</v>
      </c>
      <c r="E23" s="170" t="s">
        <v>194</v>
      </c>
      <c r="F23" s="170" t="s">
        <v>201</v>
      </c>
      <c r="G23" s="170" t="s">
        <v>202</v>
      </c>
      <c r="H23" s="170" t="s">
        <v>145</v>
      </c>
      <c r="I23" s="170">
        <v>94560</v>
      </c>
      <c r="J23" s="171" t="s">
        <v>203</v>
      </c>
      <c r="K23" s="170" t="s">
        <v>161</v>
      </c>
      <c r="L23" s="172" t="s">
        <v>154</v>
      </c>
    </row>
    <row r="24" spans="2:23" ht="102">
      <c r="B24" s="402"/>
      <c r="C24" s="169">
        <v>19</v>
      </c>
      <c r="D24" s="170" t="s">
        <v>149</v>
      </c>
      <c r="E24" s="170" t="s">
        <v>194</v>
      </c>
      <c r="F24" s="170" t="s">
        <v>204</v>
      </c>
      <c r="G24" s="170" t="s">
        <v>176</v>
      </c>
      <c r="H24" s="170" t="s">
        <v>145</v>
      </c>
      <c r="I24" s="170">
        <v>94544</v>
      </c>
      <c r="J24" s="171" t="s">
        <v>205</v>
      </c>
      <c r="K24" s="170" t="s">
        <v>161</v>
      </c>
      <c r="L24" s="172" t="s">
        <v>154</v>
      </c>
    </row>
    <row r="25" spans="2:23" ht="102">
      <c r="B25" s="402"/>
      <c r="C25" s="169">
        <v>20</v>
      </c>
      <c r="D25" s="170" t="s">
        <v>149</v>
      </c>
      <c r="E25" s="170" t="s">
        <v>206</v>
      </c>
      <c r="F25" s="170" t="s">
        <v>201</v>
      </c>
      <c r="G25" s="170" t="s">
        <v>202</v>
      </c>
      <c r="H25" s="170" t="s">
        <v>145</v>
      </c>
      <c r="I25" s="170">
        <v>94560</v>
      </c>
      <c r="J25" s="171" t="s">
        <v>205</v>
      </c>
      <c r="K25" s="170" t="s">
        <v>161</v>
      </c>
      <c r="L25" s="172" t="s">
        <v>154</v>
      </c>
    </row>
    <row r="26" spans="2:23" ht="102">
      <c r="B26" s="402"/>
      <c r="C26" s="169">
        <v>21</v>
      </c>
      <c r="D26" s="170" t="s">
        <v>149</v>
      </c>
      <c r="E26" s="170" t="s">
        <v>194</v>
      </c>
      <c r="F26" s="170" t="s">
        <v>207</v>
      </c>
      <c r="G26" s="170" t="s">
        <v>196</v>
      </c>
      <c r="H26" s="170" t="s">
        <v>145</v>
      </c>
      <c r="I26" s="170">
        <v>94703</v>
      </c>
      <c r="J26" s="171" t="s">
        <v>197</v>
      </c>
      <c r="K26" s="170" t="s">
        <v>161</v>
      </c>
      <c r="L26" s="172" t="s">
        <v>154</v>
      </c>
    </row>
    <row r="27" spans="2:23" ht="102">
      <c r="B27" s="402"/>
      <c r="C27" s="169">
        <v>22</v>
      </c>
      <c r="D27" s="170" t="s">
        <v>149</v>
      </c>
      <c r="E27" s="170" t="s">
        <v>194</v>
      </c>
      <c r="F27" s="170" t="s">
        <v>208</v>
      </c>
      <c r="G27" s="170" t="s">
        <v>144</v>
      </c>
      <c r="H27" s="170" t="s">
        <v>145</v>
      </c>
      <c r="I27" s="170">
        <v>94608</v>
      </c>
      <c r="J27" s="171" t="s">
        <v>197</v>
      </c>
      <c r="K27" s="170" t="s">
        <v>161</v>
      </c>
      <c r="L27" s="172" t="s">
        <v>154</v>
      </c>
    </row>
    <row r="28" spans="2:23" ht="102">
      <c r="B28" s="402"/>
      <c r="C28" s="169">
        <v>23</v>
      </c>
      <c r="D28" s="170" t="s">
        <v>149</v>
      </c>
      <c r="E28" s="170" t="s">
        <v>194</v>
      </c>
      <c r="F28" s="170" t="s">
        <v>209</v>
      </c>
      <c r="G28" s="170" t="s">
        <v>144</v>
      </c>
      <c r="H28" s="170" t="s">
        <v>145</v>
      </c>
      <c r="I28" s="170">
        <v>94608</v>
      </c>
      <c r="J28" s="171" t="s">
        <v>197</v>
      </c>
      <c r="K28" s="170" t="s">
        <v>161</v>
      </c>
      <c r="L28" s="172" t="s">
        <v>154</v>
      </c>
    </row>
    <row r="29" spans="2:23" ht="135.94999999999999">
      <c r="B29" s="402"/>
      <c r="C29" s="169">
        <v>24</v>
      </c>
      <c r="D29" s="170" t="s">
        <v>149</v>
      </c>
      <c r="E29" s="170" t="s">
        <v>194</v>
      </c>
      <c r="F29" s="170" t="s">
        <v>210</v>
      </c>
      <c r="G29" s="170" t="s">
        <v>144</v>
      </c>
      <c r="H29" s="170" t="s">
        <v>145</v>
      </c>
      <c r="I29" s="170">
        <v>94607</v>
      </c>
      <c r="J29" s="171" t="s">
        <v>197</v>
      </c>
      <c r="K29" s="170" t="s">
        <v>211</v>
      </c>
      <c r="L29" s="172" t="s">
        <v>148</v>
      </c>
    </row>
    <row r="30" spans="2:23" ht="102">
      <c r="B30" s="402"/>
      <c r="C30" s="169">
        <v>25</v>
      </c>
      <c r="D30" s="170" t="s">
        <v>149</v>
      </c>
      <c r="E30" s="170" t="s">
        <v>194</v>
      </c>
      <c r="F30" s="170" t="s">
        <v>212</v>
      </c>
      <c r="G30" s="170" t="s">
        <v>144</v>
      </c>
      <c r="H30" s="170" t="s">
        <v>145</v>
      </c>
      <c r="I30" s="170">
        <v>94608</v>
      </c>
      <c r="J30" s="171" t="s">
        <v>197</v>
      </c>
      <c r="K30" s="170" t="s">
        <v>161</v>
      </c>
      <c r="L30" s="172" t="s">
        <v>154</v>
      </c>
    </row>
    <row r="31" spans="2:23" ht="102">
      <c r="B31" s="402"/>
      <c r="C31" s="169">
        <v>26</v>
      </c>
      <c r="D31" s="170" t="s">
        <v>149</v>
      </c>
      <c r="E31" s="170" t="s">
        <v>194</v>
      </c>
      <c r="F31" s="170" t="s">
        <v>213</v>
      </c>
      <c r="G31" s="170" t="s">
        <v>144</v>
      </c>
      <c r="H31" s="170" t="s">
        <v>145</v>
      </c>
      <c r="I31" s="170">
        <v>94606</v>
      </c>
      <c r="J31" s="171" t="s">
        <v>197</v>
      </c>
      <c r="K31" s="170" t="s">
        <v>161</v>
      </c>
      <c r="L31" s="172" t="s">
        <v>154</v>
      </c>
    </row>
    <row r="32" spans="2:23" ht="102">
      <c r="B32" s="402"/>
      <c r="C32" s="169">
        <v>27</v>
      </c>
      <c r="D32" s="170" t="s">
        <v>149</v>
      </c>
      <c r="E32" s="170" t="s">
        <v>194</v>
      </c>
      <c r="F32" s="170" t="s">
        <v>214</v>
      </c>
      <c r="G32" s="170" t="s">
        <v>144</v>
      </c>
      <c r="H32" s="170" t="s">
        <v>145</v>
      </c>
      <c r="I32" s="170">
        <v>94608</v>
      </c>
      <c r="J32" s="171" t="s">
        <v>197</v>
      </c>
      <c r="K32" s="170" t="s">
        <v>161</v>
      </c>
      <c r="L32" s="172" t="s">
        <v>154</v>
      </c>
    </row>
    <row r="33" spans="2:12" ht="135.94999999999999">
      <c r="B33" s="402"/>
      <c r="C33" s="169">
        <v>28</v>
      </c>
      <c r="D33" s="170" t="s">
        <v>149</v>
      </c>
      <c r="E33" s="170" t="s">
        <v>215</v>
      </c>
      <c r="F33" s="170" t="s">
        <v>216</v>
      </c>
      <c r="G33" s="170" t="s">
        <v>176</v>
      </c>
      <c r="H33" s="170" t="s">
        <v>145</v>
      </c>
      <c r="I33" s="170">
        <v>94544</v>
      </c>
      <c r="J33" s="171" t="s">
        <v>203</v>
      </c>
      <c r="K33" s="170" t="s">
        <v>147</v>
      </c>
      <c r="L33" s="172" t="s">
        <v>148</v>
      </c>
    </row>
    <row r="34" spans="2:12" ht="135.94999999999999">
      <c r="B34" s="402"/>
      <c r="C34" s="169">
        <v>29</v>
      </c>
      <c r="D34" s="170" t="s">
        <v>149</v>
      </c>
      <c r="E34" s="170" t="s">
        <v>215</v>
      </c>
      <c r="F34" s="170" t="s">
        <v>217</v>
      </c>
      <c r="G34" s="170" t="s">
        <v>202</v>
      </c>
      <c r="H34" s="170" t="s">
        <v>145</v>
      </c>
      <c r="I34" s="170">
        <v>94560</v>
      </c>
      <c r="J34" s="171" t="s">
        <v>205</v>
      </c>
      <c r="K34" s="170" t="s">
        <v>147</v>
      </c>
      <c r="L34" s="172" t="s">
        <v>148</v>
      </c>
    </row>
    <row r="35" spans="2:12" ht="102">
      <c r="B35" s="402"/>
      <c r="C35" s="169">
        <v>30</v>
      </c>
      <c r="D35" s="170" t="s">
        <v>149</v>
      </c>
      <c r="E35" s="170" t="s">
        <v>215</v>
      </c>
      <c r="F35" s="170" t="s">
        <v>218</v>
      </c>
      <c r="G35" s="170" t="s">
        <v>202</v>
      </c>
      <c r="H35" s="170" t="s">
        <v>145</v>
      </c>
      <c r="I35" s="170">
        <v>94560</v>
      </c>
      <c r="J35" s="171" t="s">
        <v>205</v>
      </c>
      <c r="K35" s="170" t="s">
        <v>161</v>
      </c>
      <c r="L35" s="172" t="s">
        <v>154</v>
      </c>
    </row>
    <row r="36" spans="2:12" ht="102">
      <c r="B36" s="402"/>
      <c r="C36" s="169">
        <v>31</v>
      </c>
      <c r="D36" s="170" t="s">
        <v>149</v>
      </c>
      <c r="E36" s="170" t="s">
        <v>219</v>
      </c>
      <c r="F36" s="170" t="s">
        <v>220</v>
      </c>
      <c r="G36" s="170" t="s">
        <v>144</v>
      </c>
      <c r="H36" s="170" t="s">
        <v>145</v>
      </c>
      <c r="I36" s="170">
        <v>94610</v>
      </c>
      <c r="J36" s="171" t="s">
        <v>221</v>
      </c>
      <c r="K36" s="170" t="s">
        <v>29</v>
      </c>
      <c r="L36" s="172" t="s">
        <v>154</v>
      </c>
    </row>
    <row r="37" spans="2:12" ht="102">
      <c r="B37" s="402"/>
      <c r="C37" s="169">
        <v>32</v>
      </c>
      <c r="D37" s="170" t="s">
        <v>178</v>
      </c>
      <c r="E37" s="170" t="s">
        <v>219</v>
      </c>
      <c r="F37" s="170" t="s">
        <v>222</v>
      </c>
      <c r="G37" s="170" t="s">
        <v>144</v>
      </c>
      <c r="H37" s="170" t="s">
        <v>145</v>
      </c>
      <c r="I37" s="170">
        <v>94601</v>
      </c>
      <c r="J37" s="171" t="s">
        <v>223</v>
      </c>
      <c r="K37" s="170" t="s">
        <v>147</v>
      </c>
      <c r="L37" s="172" t="s">
        <v>154</v>
      </c>
    </row>
    <row r="38" spans="2:12" ht="135.94999999999999">
      <c r="B38" s="402"/>
      <c r="C38" s="169">
        <v>33</v>
      </c>
      <c r="D38" s="170" t="s">
        <v>149</v>
      </c>
      <c r="E38" s="170" t="s">
        <v>219</v>
      </c>
      <c r="F38" s="170" t="s">
        <v>224</v>
      </c>
      <c r="G38" s="170" t="s">
        <v>144</v>
      </c>
      <c r="H38" s="170" t="s">
        <v>145</v>
      </c>
      <c r="I38" s="170">
        <v>94601</v>
      </c>
      <c r="J38" s="171" t="s">
        <v>225</v>
      </c>
      <c r="K38" s="170" t="s">
        <v>147</v>
      </c>
      <c r="L38" s="172" t="s">
        <v>148</v>
      </c>
    </row>
    <row r="39" spans="2:12" ht="135.94999999999999">
      <c r="B39" s="402"/>
      <c r="C39" s="169">
        <v>34</v>
      </c>
      <c r="D39" s="170" t="s">
        <v>141</v>
      </c>
      <c r="E39" s="170" t="s">
        <v>219</v>
      </c>
      <c r="F39" s="170" t="s">
        <v>226</v>
      </c>
      <c r="G39" s="170" t="s">
        <v>144</v>
      </c>
      <c r="H39" s="170" t="s">
        <v>145</v>
      </c>
      <c r="I39" s="170">
        <v>94601</v>
      </c>
      <c r="J39" s="171" t="s">
        <v>227</v>
      </c>
      <c r="K39" s="170" t="s">
        <v>147</v>
      </c>
      <c r="L39" s="172" t="s">
        <v>148</v>
      </c>
    </row>
    <row r="40" spans="2:12" ht="102">
      <c r="B40" s="402"/>
      <c r="C40" s="169">
        <v>35</v>
      </c>
      <c r="D40" s="173" t="s">
        <v>149</v>
      </c>
      <c r="E40" s="170" t="s">
        <v>228</v>
      </c>
      <c r="F40" s="170" t="s">
        <v>229</v>
      </c>
      <c r="G40" s="170" t="s">
        <v>196</v>
      </c>
      <c r="H40" s="170" t="s">
        <v>145</v>
      </c>
      <c r="I40" s="170">
        <v>94709</v>
      </c>
      <c r="J40" s="171" t="s">
        <v>230</v>
      </c>
      <c r="K40" s="170" t="s">
        <v>29</v>
      </c>
      <c r="L40" s="172" t="s">
        <v>154</v>
      </c>
    </row>
    <row r="41" spans="2:12">
      <c r="B41" s="402"/>
      <c r="C41" s="169">
        <v>36</v>
      </c>
      <c r="D41" s="173"/>
      <c r="E41" s="170"/>
      <c r="F41" s="170"/>
      <c r="G41" s="170"/>
      <c r="H41" s="170"/>
      <c r="I41" s="170"/>
      <c r="J41" s="171"/>
      <c r="K41" s="170"/>
      <c r="L41" s="172"/>
    </row>
    <row r="42" spans="2:12">
      <c r="B42" s="402"/>
      <c r="C42" s="169">
        <v>37</v>
      </c>
      <c r="D42" s="173"/>
      <c r="E42" s="170"/>
      <c r="F42" s="170"/>
      <c r="G42" s="170"/>
      <c r="H42" s="170"/>
      <c r="I42" s="170"/>
      <c r="J42" s="171"/>
      <c r="K42" s="170"/>
      <c r="L42" s="172"/>
    </row>
    <row r="43" spans="2:12">
      <c r="B43" s="402"/>
      <c r="C43" s="169">
        <v>38</v>
      </c>
      <c r="D43" s="173"/>
      <c r="E43" s="170"/>
      <c r="F43" s="170"/>
      <c r="G43" s="170"/>
      <c r="H43" s="170"/>
      <c r="I43" s="170"/>
      <c r="J43" s="171"/>
      <c r="K43" s="170"/>
      <c r="L43" s="172"/>
    </row>
    <row r="44" spans="2:12">
      <c r="B44" s="402"/>
      <c r="C44" s="169">
        <v>39</v>
      </c>
      <c r="D44" s="173"/>
      <c r="E44" s="170"/>
      <c r="F44" s="170"/>
      <c r="G44" s="170"/>
      <c r="H44" s="170"/>
      <c r="I44" s="170"/>
      <c r="J44" s="171"/>
      <c r="K44" s="170"/>
      <c r="L44" s="172"/>
    </row>
    <row r="45" spans="2:12">
      <c r="B45" s="402"/>
      <c r="C45" s="169">
        <v>40</v>
      </c>
      <c r="D45" s="173"/>
      <c r="E45" s="170"/>
      <c r="F45" s="170"/>
      <c r="G45" s="170"/>
      <c r="H45" s="170"/>
      <c r="I45" s="170"/>
      <c r="J45" s="171"/>
      <c r="K45" s="170"/>
      <c r="L45" s="172"/>
    </row>
    <row r="46" spans="2:12">
      <c r="B46" s="402"/>
      <c r="C46" s="169">
        <v>41</v>
      </c>
      <c r="D46" s="173"/>
      <c r="E46" s="170"/>
      <c r="F46" s="170"/>
      <c r="G46" s="170"/>
      <c r="H46" s="170"/>
      <c r="I46" s="170"/>
      <c r="J46" s="171"/>
      <c r="K46" s="170"/>
      <c r="L46" s="172"/>
    </row>
    <row r="47" spans="2:12">
      <c r="B47" s="402"/>
      <c r="C47" s="169">
        <v>42</v>
      </c>
      <c r="D47" s="173"/>
      <c r="E47" s="170"/>
      <c r="F47" s="170"/>
      <c r="G47" s="170"/>
      <c r="H47" s="170"/>
      <c r="I47" s="170"/>
      <c r="J47" s="171"/>
      <c r="K47" s="170"/>
      <c r="L47" s="172"/>
    </row>
    <row r="48" spans="2:12">
      <c r="B48" s="402"/>
      <c r="C48" s="169">
        <v>43</v>
      </c>
      <c r="D48" s="173"/>
      <c r="E48" s="170"/>
      <c r="F48" s="170"/>
      <c r="G48" s="170"/>
      <c r="H48" s="170"/>
      <c r="I48" s="170"/>
      <c r="J48" s="171"/>
      <c r="K48" s="170"/>
      <c r="L48" s="172"/>
    </row>
    <row r="49" spans="2:12">
      <c r="B49" s="402"/>
      <c r="C49" s="169">
        <v>44</v>
      </c>
      <c r="D49" s="173"/>
      <c r="E49" s="170"/>
      <c r="F49" s="170"/>
      <c r="G49" s="170"/>
      <c r="H49" s="170"/>
      <c r="I49" s="170"/>
      <c r="J49" s="171"/>
      <c r="K49" s="170"/>
      <c r="L49" s="172"/>
    </row>
    <row r="50" spans="2:12">
      <c r="B50" s="402"/>
      <c r="C50" s="169">
        <v>45</v>
      </c>
      <c r="D50" s="173"/>
      <c r="E50" s="170"/>
      <c r="F50" s="170"/>
      <c r="G50" s="170"/>
      <c r="H50" s="170"/>
      <c r="I50" s="170"/>
      <c r="J50" s="171"/>
      <c r="K50" s="170"/>
      <c r="L50" s="172"/>
    </row>
    <row r="51" spans="2:12">
      <c r="B51" s="402"/>
      <c r="C51" s="169">
        <v>46</v>
      </c>
      <c r="D51" s="173"/>
      <c r="E51" s="170"/>
      <c r="F51" s="170"/>
      <c r="G51" s="170"/>
      <c r="H51" s="170"/>
      <c r="I51" s="170"/>
      <c r="J51" s="171"/>
      <c r="K51" s="170"/>
      <c r="L51" s="172"/>
    </row>
    <row r="52" spans="2:12">
      <c r="B52" s="402"/>
      <c r="C52" s="169">
        <v>47</v>
      </c>
      <c r="D52" s="170"/>
      <c r="E52" s="170"/>
      <c r="F52" s="170"/>
      <c r="G52" s="170"/>
      <c r="H52" s="170"/>
      <c r="I52" s="170"/>
      <c r="J52" s="171"/>
      <c r="K52" s="170"/>
      <c r="L52" s="172"/>
    </row>
    <row r="53" spans="2:12">
      <c r="B53" s="402"/>
      <c r="C53" s="169">
        <v>48</v>
      </c>
      <c r="D53" s="173"/>
      <c r="E53" s="170"/>
      <c r="F53" s="170"/>
      <c r="G53" s="170"/>
      <c r="H53" s="170"/>
      <c r="I53" s="170"/>
      <c r="J53" s="171"/>
      <c r="K53" s="170"/>
      <c r="L53" s="172"/>
    </row>
    <row r="54" spans="2:12">
      <c r="B54" s="402"/>
      <c r="C54" s="169">
        <v>49</v>
      </c>
      <c r="D54" s="173"/>
      <c r="E54" s="170"/>
      <c r="F54" s="170"/>
      <c r="G54" s="170"/>
      <c r="H54" s="170"/>
      <c r="I54" s="170"/>
      <c r="J54" s="171"/>
      <c r="K54" s="170"/>
      <c r="L54" s="172"/>
    </row>
    <row r="55" spans="2:12">
      <c r="B55" s="402"/>
      <c r="C55" s="169">
        <v>50</v>
      </c>
      <c r="D55" s="173"/>
      <c r="E55" s="170"/>
      <c r="F55" s="170"/>
      <c r="G55" s="170"/>
      <c r="H55" s="170"/>
      <c r="I55" s="170"/>
      <c r="J55" s="171"/>
      <c r="K55" s="170"/>
      <c r="L55" s="172"/>
    </row>
    <row r="56" spans="2:12">
      <c r="B56" s="402"/>
      <c r="C56" s="169">
        <v>51</v>
      </c>
      <c r="D56" s="173"/>
      <c r="E56" s="170"/>
      <c r="F56" s="170"/>
      <c r="G56" s="170"/>
      <c r="H56" s="170"/>
      <c r="I56" s="170"/>
      <c r="J56" s="171"/>
      <c r="K56" s="170"/>
      <c r="L56" s="172"/>
    </row>
    <row r="57" spans="2:12">
      <c r="B57" s="402"/>
      <c r="C57" s="169">
        <v>52</v>
      </c>
      <c r="D57" s="173"/>
      <c r="E57" s="170"/>
      <c r="F57" s="170"/>
      <c r="G57" s="170"/>
      <c r="H57" s="170"/>
      <c r="I57" s="170"/>
      <c r="J57" s="171"/>
      <c r="K57" s="170"/>
      <c r="L57" s="172"/>
    </row>
    <row r="58" spans="2:12">
      <c r="B58" s="402"/>
      <c r="C58" s="169">
        <v>53</v>
      </c>
      <c r="D58" s="173"/>
      <c r="E58" s="170"/>
      <c r="F58" s="170"/>
      <c r="G58" s="170"/>
      <c r="H58" s="170"/>
      <c r="I58" s="170"/>
      <c r="J58" s="171"/>
      <c r="K58" s="170"/>
      <c r="L58" s="172"/>
    </row>
    <row r="59" spans="2:12">
      <c r="B59" s="402"/>
      <c r="C59" s="169">
        <v>54</v>
      </c>
      <c r="D59" s="173"/>
      <c r="E59" s="170"/>
      <c r="F59" s="170"/>
      <c r="G59" s="170"/>
      <c r="H59" s="170"/>
      <c r="I59" s="170"/>
      <c r="J59" s="171"/>
      <c r="K59" s="170"/>
      <c r="L59" s="172"/>
    </row>
    <row r="60" spans="2:12">
      <c r="B60" s="402"/>
      <c r="C60" s="169">
        <v>55</v>
      </c>
      <c r="D60" s="173"/>
      <c r="E60" s="170"/>
      <c r="F60" s="170"/>
      <c r="G60" s="170"/>
      <c r="H60" s="170"/>
      <c r="I60" s="170"/>
      <c r="J60" s="171"/>
      <c r="K60" s="170"/>
      <c r="L60" s="172"/>
    </row>
    <row r="61" spans="2:12">
      <c r="B61" s="402"/>
      <c r="C61" s="169">
        <v>56</v>
      </c>
      <c r="D61" s="173"/>
      <c r="E61" s="170"/>
      <c r="F61" s="170"/>
      <c r="G61" s="170"/>
      <c r="H61" s="170"/>
      <c r="I61" s="170"/>
      <c r="J61" s="171"/>
      <c r="K61" s="170"/>
      <c r="L61" s="172"/>
    </row>
    <row r="62" spans="2:12">
      <c r="B62" s="402"/>
      <c r="C62" s="169">
        <v>57</v>
      </c>
      <c r="D62" s="173"/>
      <c r="E62" s="170"/>
      <c r="F62" s="170"/>
      <c r="G62" s="170"/>
      <c r="H62" s="170"/>
      <c r="I62" s="170"/>
      <c r="J62" s="171"/>
      <c r="K62" s="170"/>
      <c r="L62" s="172"/>
    </row>
    <row r="63" spans="2:12">
      <c r="B63" s="402"/>
      <c r="C63" s="169">
        <v>58</v>
      </c>
      <c r="D63" s="173"/>
      <c r="E63" s="170"/>
      <c r="F63" s="170"/>
      <c r="G63" s="170"/>
      <c r="H63" s="170"/>
      <c r="I63" s="170"/>
      <c r="J63" s="171"/>
      <c r="K63" s="170"/>
      <c r="L63" s="172"/>
    </row>
    <row r="64" spans="2:12">
      <c r="B64" s="402"/>
      <c r="C64" s="169">
        <v>59</v>
      </c>
      <c r="D64" s="173"/>
      <c r="E64" s="170"/>
      <c r="F64" s="170"/>
      <c r="G64" s="170"/>
      <c r="H64" s="170"/>
      <c r="I64" s="170"/>
      <c r="J64" s="171"/>
      <c r="K64" s="170"/>
      <c r="L64" s="172"/>
    </row>
    <row r="65" spans="2:12">
      <c r="B65" s="402"/>
      <c r="C65" s="169">
        <v>60</v>
      </c>
      <c r="D65" s="173"/>
      <c r="E65" s="170"/>
      <c r="F65" s="170"/>
      <c r="G65" s="170"/>
      <c r="H65" s="170"/>
      <c r="I65" s="170"/>
      <c r="J65" s="171"/>
      <c r="K65" s="170"/>
      <c r="L65" s="172"/>
    </row>
    <row r="66" spans="2:12">
      <c r="B66" s="402"/>
      <c r="C66" s="169">
        <v>61</v>
      </c>
      <c r="D66" s="173"/>
      <c r="E66" s="170"/>
      <c r="F66" s="170"/>
      <c r="G66" s="170"/>
      <c r="H66" s="170"/>
      <c r="I66" s="170"/>
      <c r="J66" s="171"/>
      <c r="K66" s="170"/>
      <c r="L66" s="172"/>
    </row>
    <row r="67" spans="2:12">
      <c r="B67" s="402"/>
      <c r="C67" s="169">
        <v>62</v>
      </c>
      <c r="D67" s="173"/>
      <c r="E67" s="170"/>
      <c r="F67" s="170"/>
      <c r="G67" s="170"/>
      <c r="H67" s="170"/>
      <c r="I67" s="170"/>
      <c r="J67" s="171"/>
      <c r="K67" s="170"/>
      <c r="L67" s="172"/>
    </row>
    <row r="68" spans="2:12">
      <c r="B68" s="402"/>
      <c r="C68" s="169">
        <v>63</v>
      </c>
      <c r="D68" s="173"/>
      <c r="E68" s="170"/>
      <c r="F68" s="170"/>
      <c r="G68" s="170"/>
      <c r="H68" s="170"/>
      <c r="I68" s="170"/>
      <c r="J68" s="171"/>
      <c r="K68" s="170"/>
      <c r="L68" s="172"/>
    </row>
    <row r="69" spans="2:12">
      <c r="B69" s="402"/>
      <c r="C69" s="169">
        <v>64</v>
      </c>
      <c r="D69" s="173"/>
      <c r="E69" s="170"/>
      <c r="F69" s="170"/>
      <c r="G69" s="170"/>
      <c r="H69" s="170"/>
      <c r="I69" s="170"/>
      <c r="J69" s="171"/>
      <c r="K69" s="170"/>
      <c r="L69" s="172"/>
    </row>
    <row r="70" spans="2:12">
      <c r="B70" s="402"/>
      <c r="C70" s="169">
        <v>65</v>
      </c>
      <c r="D70" s="173"/>
      <c r="E70" s="170"/>
      <c r="F70" s="170"/>
      <c r="G70" s="170"/>
      <c r="H70" s="170"/>
      <c r="I70" s="170"/>
      <c r="J70" s="171"/>
      <c r="K70" s="170"/>
      <c r="L70" s="172"/>
    </row>
    <row r="71" spans="2:12">
      <c r="B71" s="402"/>
      <c r="C71" s="169">
        <v>66</v>
      </c>
      <c r="D71" s="173"/>
      <c r="E71" s="170"/>
      <c r="F71" s="170"/>
      <c r="G71" s="170"/>
      <c r="H71" s="170"/>
      <c r="I71" s="170"/>
      <c r="J71" s="171"/>
      <c r="K71" s="170"/>
      <c r="L71" s="172"/>
    </row>
    <row r="72" spans="2:12">
      <c r="B72" s="402"/>
      <c r="C72" s="169">
        <v>67</v>
      </c>
      <c r="D72" s="173"/>
      <c r="E72" s="170"/>
      <c r="F72" s="170"/>
      <c r="G72" s="170"/>
      <c r="H72" s="170"/>
      <c r="I72" s="170"/>
      <c r="J72" s="171"/>
      <c r="K72" s="170"/>
      <c r="L72" s="172"/>
    </row>
    <row r="73" spans="2:12">
      <c r="B73" s="402"/>
      <c r="C73" s="169">
        <v>68</v>
      </c>
      <c r="D73" s="173"/>
      <c r="E73" s="170"/>
      <c r="F73" s="170"/>
      <c r="G73" s="170"/>
      <c r="H73" s="170"/>
      <c r="I73" s="170"/>
      <c r="J73" s="171"/>
      <c r="K73" s="170"/>
      <c r="L73" s="172"/>
    </row>
    <row r="74" spans="2:12">
      <c r="B74" s="402"/>
      <c r="C74" s="169">
        <v>69</v>
      </c>
      <c r="D74" s="173"/>
      <c r="E74" s="170"/>
      <c r="F74" s="170"/>
      <c r="G74" s="170"/>
      <c r="H74" s="170"/>
      <c r="I74" s="170"/>
      <c r="J74" s="171"/>
      <c r="K74" s="170"/>
      <c r="L74" s="172"/>
    </row>
    <row r="75" spans="2:12">
      <c r="B75" s="402"/>
      <c r="C75" s="169">
        <v>70</v>
      </c>
      <c r="D75" s="173"/>
      <c r="E75" s="170"/>
      <c r="F75" s="170"/>
      <c r="G75" s="170"/>
      <c r="H75" s="170"/>
      <c r="I75" s="170"/>
      <c r="J75" s="171"/>
      <c r="K75" s="170"/>
      <c r="L75" s="172"/>
    </row>
    <row r="76" spans="2:12">
      <c r="B76" s="402"/>
      <c r="C76" s="169">
        <v>71</v>
      </c>
      <c r="D76" s="173"/>
      <c r="E76" s="170"/>
      <c r="F76" s="170"/>
      <c r="G76" s="170"/>
      <c r="H76" s="170"/>
      <c r="I76" s="170"/>
      <c r="J76" s="171"/>
      <c r="K76" s="170"/>
      <c r="L76" s="172"/>
    </row>
    <row r="77" spans="2:12">
      <c r="B77" s="402"/>
      <c r="C77" s="169">
        <v>72</v>
      </c>
      <c r="D77" s="173"/>
      <c r="E77" s="170"/>
      <c r="F77" s="170"/>
      <c r="G77" s="170"/>
      <c r="H77" s="170"/>
      <c r="I77" s="170"/>
      <c r="J77" s="171"/>
      <c r="K77" s="170"/>
      <c r="L77" s="172"/>
    </row>
    <row r="78" spans="2:12">
      <c r="B78" s="402"/>
      <c r="C78" s="169">
        <v>73</v>
      </c>
      <c r="D78" s="173"/>
      <c r="E78" s="170"/>
      <c r="F78" s="170"/>
      <c r="G78" s="170"/>
      <c r="H78" s="170"/>
      <c r="I78" s="170"/>
      <c r="J78" s="171"/>
      <c r="K78" s="170"/>
      <c r="L78" s="172"/>
    </row>
    <row r="79" spans="2:12">
      <c r="B79" s="402"/>
      <c r="C79" s="169">
        <v>74</v>
      </c>
      <c r="D79" s="173"/>
      <c r="E79" s="170"/>
      <c r="F79" s="170"/>
      <c r="G79" s="170"/>
      <c r="H79" s="170"/>
      <c r="I79" s="170"/>
      <c r="J79" s="171"/>
      <c r="K79" s="170"/>
      <c r="L79" s="172"/>
    </row>
    <row r="80" spans="2:12">
      <c r="B80" s="402"/>
      <c r="C80" s="169">
        <v>75</v>
      </c>
      <c r="D80" s="173"/>
      <c r="E80" s="170"/>
      <c r="F80" s="170"/>
      <c r="G80" s="170"/>
      <c r="H80" s="170"/>
      <c r="I80" s="170"/>
      <c r="J80" s="171"/>
      <c r="K80" s="170"/>
      <c r="L80" s="172"/>
    </row>
    <row r="81" spans="2:12">
      <c r="B81" s="402"/>
      <c r="C81" s="169">
        <v>76</v>
      </c>
      <c r="D81" s="173"/>
      <c r="E81" s="170"/>
      <c r="F81" s="170"/>
      <c r="G81" s="170"/>
      <c r="H81" s="170"/>
      <c r="I81" s="170"/>
      <c r="J81" s="171"/>
      <c r="K81" s="170"/>
      <c r="L81" s="172"/>
    </row>
    <row r="82" spans="2:12">
      <c r="B82" s="402"/>
      <c r="C82" s="169">
        <v>77</v>
      </c>
      <c r="D82" s="173"/>
      <c r="E82" s="170"/>
      <c r="F82" s="170"/>
      <c r="G82" s="170"/>
      <c r="H82" s="170"/>
      <c r="I82" s="170"/>
      <c r="J82" s="171"/>
      <c r="K82" s="170"/>
      <c r="L82" s="172"/>
    </row>
    <row r="83" spans="2:12">
      <c r="B83" s="402"/>
      <c r="C83" s="169">
        <v>78</v>
      </c>
      <c r="D83" s="173"/>
      <c r="E83" s="170"/>
      <c r="F83" s="170"/>
      <c r="G83" s="170"/>
      <c r="H83" s="170"/>
      <c r="I83" s="170"/>
      <c r="J83" s="171"/>
      <c r="K83" s="170"/>
      <c r="L83" s="172"/>
    </row>
    <row r="84" spans="2:12">
      <c r="B84" s="402"/>
      <c r="C84" s="169">
        <v>79</v>
      </c>
      <c r="D84" s="173"/>
      <c r="E84" s="170"/>
      <c r="F84" s="170"/>
      <c r="G84" s="170"/>
      <c r="H84" s="170"/>
      <c r="I84" s="170"/>
      <c r="J84" s="171"/>
      <c r="K84" s="170"/>
      <c r="L84" s="172"/>
    </row>
    <row r="85" spans="2:12">
      <c r="B85" s="402"/>
      <c r="C85" s="169">
        <v>80</v>
      </c>
      <c r="D85" s="173"/>
      <c r="E85" s="170"/>
      <c r="F85" s="170"/>
      <c r="G85" s="170"/>
      <c r="H85" s="170"/>
      <c r="I85" s="170"/>
      <c r="J85" s="171"/>
      <c r="K85" s="170"/>
      <c r="L85" s="172"/>
    </row>
    <row r="86" spans="2:12">
      <c r="B86" s="402"/>
      <c r="C86" s="169">
        <v>81</v>
      </c>
      <c r="D86" s="173"/>
      <c r="E86" s="170"/>
      <c r="F86" s="170"/>
      <c r="G86" s="170"/>
      <c r="H86" s="170"/>
      <c r="I86" s="170"/>
      <c r="J86" s="171"/>
      <c r="K86" s="170"/>
      <c r="L86" s="172"/>
    </row>
    <row r="87" spans="2:12">
      <c r="B87" s="402"/>
      <c r="C87" s="169">
        <v>82</v>
      </c>
      <c r="D87" s="173"/>
      <c r="E87" s="170"/>
      <c r="F87" s="170"/>
      <c r="G87" s="170"/>
      <c r="H87" s="170"/>
      <c r="I87" s="170"/>
      <c r="J87" s="171"/>
      <c r="K87" s="170"/>
      <c r="L87" s="172"/>
    </row>
    <row r="88" spans="2:12">
      <c r="B88" s="402"/>
      <c r="C88" s="169">
        <v>83</v>
      </c>
      <c r="D88" s="173"/>
      <c r="E88" s="170"/>
      <c r="F88" s="170"/>
      <c r="G88" s="170"/>
      <c r="H88" s="170"/>
      <c r="I88" s="170"/>
      <c r="J88" s="171"/>
      <c r="K88" s="170"/>
      <c r="L88" s="172"/>
    </row>
    <row r="89" spans="2:12">
      <c r="B89" s="402"/>
      <c r="C89" s="169">
        <v>84</v>
      </c>
      <c r="D89" s="173"/>
      <c r="E89" s="170"/>
      <c r="F89" s="170"/>
      <c r="G89" s="170"/>
      <c r="H89" s="170"/>
      <c r="I89" s="170"/>
      <c r="J89" s="171"/>
      <c r="K89" s="170"/>
      <c r="L89" s="172"/>
    </row>
    <row r="90" spans="2:12">
      <c r="B90" s="402"/>
      <c r="C90" s="169">
        <v>85</v>
      </c>
      <c r="D90" s="173"/>
      <c r="E90" s="170"/>
      <c r="F90" s="170"/>
      <c r="G90" s="170"/>
      <c r="H90" s="170"/>
      <c r="I90" s="170"/>
      <c r="J90" s="171"/>
      <c r="K90" s="170"/>
      <c r="L90" s="172"/>
    </row>
    <row r="91" spans="2:12">
      <c r="B91" s="402"/>
      <c r="C91" s="169">
        <v>86</v>
      </c>
      <c r="D91" s="173"/>
      <c r="E91" s="170"/>
      <c r="F91" s="170"/>
      <c r="G91" s="170"/>
      <c r="H91" s="170"/>
      <c r="I91" s="170"/>
      <c r="J91" s="171"/>
      <c r="K91" s="170"/>
      <c r="L91" s="172"/>
    </row>
    <row r="92" spans="2:12">
      <c r="B92" s="402"/>
      <c r="C92" s="169">
        <v>87</v>
      </c>
      <c r="D92" s="173"/>
      <c r="E92" s="170"/>
      <c r="F92" s="170"/>
      <c r="G92" s="170"/>
      <c r="H92" s="170"/>
      <c r="I92" s="170"/>
      <c r="J92" s="171"/>
      <c r="K92" s="170"/>
      <c r="L92" s="172"/>
    </row>
    <row r="93" spans="2:12">
      <c r="B93" s="402"/>
      <c r="C93" s="169">
        <v>88</v>
      </c>
      <c r="D93" s="173"/>
      <c r="E93" s="170"/>
      <c r="F93" s="170"/>
      <c r="G93" s="170"/>
      <c r="H93" s="170"/>
      <c r="I93" s="170"/>
      <c r="J93" s="171"/>
      <c r="K93" s="170"/>
      <c r="L93" s="172"/>
    </row>
    <row r="94" spans="2:12">
      <c r="B94" s="402"/>
      <c r="C94" s="169">
        <v>89</v>
      </c>
      <c r="D94" s="173"/>
      <c r="E94" s="170"/>
      <c r="F94" s="170"/>
      <c r="G94" s="170"/>
      <c r="H94" s="170"/>
      <c r="I94" s="170"/>
      <c r="J94" s="171"/>
      <c r="K94" s="170"/>
      <c r="L94" s="172"/>
    </row>
    <row r="95" spans="2:12">
      <c r="B95" s="402"/>
      <c r="C95" s="169">
        <v>90</v>
      </c>
      <c r="D95" s="173"/>
      <c r="E95" s="170"/>
      <c r="F95" s="170"/>
      <c r="G95" s="170"/>
      <c r="H95" s="170"/>
      <c r="I95" s="170"/>
      <c r="J95" s="171"/>
      <c r="K95" s="170"/>
      <c r="L95" s="172"/>
    </row>
    <row r="96" spans="2:12">
      <c r="B96" s="402"/>
      <c r="C96" s="169">
        <v>91</v>
      </c>
      <c r="D96" s="173"/>
      <c r="E96" s="170"/>
      <c r="F96" s="170"/>
      <c r="G96" s="170"/>
      <c r="H96" s="170"/>
      <c r="I96" s="170"/>
      <c r="J96" s="171"/>
      <c r="K96" s="170"/>
      <c r="L96" s="172"/>
    </row>
    <row r="97" spans="2:12">
      <c r="B97" s="402"/>
      <c r="C97" s="169">
        <v>92</v>
      </c>
      <c r="D97" s="173"/>
      <c r="E97" s="170"/>
      <c r="F97" s="170"/>
      <c r="G97" s="170"/>
      <c r="H97" s="170"/>
      <c r="I97" s="170"/>
      <c r="J97" s="171"/>
      <c r="K97" s="170"/>
      <c r="L97" s="172"/>
    </row>
    <row r="98" spans="2:12">
      <c r="B98" s="402"/>
      <c r="C98" s="169">
        <v>93</v>
      </c>
      <c r="D98" s="173"/>
      <c r="E98" s="170"/>
      <c r="F98" s="170"/>
      <c r="G98" s="170"/>
      <c r="H98" s="170"/>
      <c r="I98" s="170"/>
      <c r="J98" s="171"/>
      <c r="K98" s="170"/>
      <c r="L98" s="172"/>
    </row>
    <row r="99" spans="2:12">
      <c r="B99" s="402"/>
      <c r="C99" s="169">
        <v>94</v>
      </c>
      <c r="D99" s="173"/>
      <c r="E99" s="170"/>
      <c r="F99" s="170"/>
      <c r="G99" s="170"/>
      <c r="H99" s="170"/>
      <c r="I99" s="170"/>
      <c r="J99" s="171"/>
      <c r="K99" s="170"/>
      <c r="L99" s="172"/>
    </row>
    <row r="100" spans="2:12">
      <c r="B100" s="402"/>
      <c r="C100" s="169">
        <v>95</v>
      </c>
      <c r="D100" s="173"/>
      <c r="E100" s="170"/>
      <c r="F100" s="170"/>
      <c r="G100" s="170"/>
      <c r="H100" s="170"/>
      <c r="I100" s="170"/>
      <c r="J100" s="171"/>
      <c r="K100" s="170"/>
      <c r="L100" s="172"/>
    </row>
    <row r="101" spans="2:12">
      <c r="B101" s="402"/>
      <c r="C101" s="169">
        <v>96</v>
      </c>
      <c r="D101" s="173"/>
      <c r="E101" s="170"/>
      <c r="F101" s="170"/>
      <c r="G101" s="170"/>
      <c r="H101" s="170"/>
      <c r="I101" s="170"/>
      <c r="J101" s="171"/>
      <c r="K101" s="170"/>
      <c r="L101" s="172"/>
    </row>
    <row r="102" spans="2:12">
      <c r="B102" s="402"/>
      <c r="C102" s="169">
        <v>97</v>
      </c>
      <c r="D102" s="173"/>
      <c r="E102" s="170"/>
      <c r="F102" s="170"/>
      <c r="G102" s="170"/>
      <c r="H102" s="170"/>
      <c r="I102" s="170"/>
      <c r="J102" s="171"/>
      <c r="K102" s="170"/>
      <c r="L102" s="172"/>
    </row>
    <row r="103" spans="2:12">
      <c r="B103" s="402"/>
      <c r="C103" s="169">
        <v>98</v>
      </c>
      <c r="D103" s="173"/>
      <c r="E103" s="170"/>
      <c r="F103" s="170"/>
      <c r="G103" s="170"/>
      <c r="H103" s="170"/>
      <c r="I103" s="170"/>
      <c r="J103" s="171"/>
      <c r="K103" s="170"/>
      <c r="L103" s="172"/>
    </row>
    <row r="104" spans="2:12">
      <c r="B104" s="402"/>
      <c r="C104" s="169">
        <v>99</v>
      </c>
      <c r="D104" s="173"/>
      <c r="E104" s="170"/>
      <c r="F104" s="170"/>
      <c r="G104" s="170"/>
      <c r="H104" s="170"/>
      <c r="I104" s="170"/>
      <c r="J104" s="171"/>
      <c r="K104" s="170"/>
      <c r="L104" s="172"/>
    </row>
    <row r="105" spans="2:12">
      <c r="B105" s="402"/>
      <c r="C105" s="169">
        <v>100</v>
      </c>
      <c r="D105" s="173"/>
      <c r="E105" s="170"/>
      <c r="F105" s="170"/>
      <c r="G105" s="170"/>
      <c r="H105" s="170"/>
      <c r="I105" s="170"/>
      <c r="J105" s="171"/>
      <c r="K105" s="170"/>
      <c r="L105" s="172"/>
    </row>
    <row r="106" spans="2:12">
      <c r="B106" s="402"/>
      <c r="C106" s="169">
        <v>101</v>
      </c>
      <c r="D106" s="173"/>
      <c r="E106" s="170"/>
      <c r="F106" s="170"/>
      <c r="G106" s="170"/>
      <c r="H106" s="170"/>
      <c r="I106" s="170"/>
      <c r="J106" s="171"/>
      <c r="K106" s="170"/>
      <c r="L106" s="172"/>
    </row>
    <row r="107" spans="2:12">
      <c r="B107" s="402"/>
      <c r="C107" s="169">
        <v>102</v>
      </c>
      <c r="D107" s="173"/>
      <c r="E107" s="170"/>
      <c r="F107" s="170"/>
      <c r="G107" s="170"/>
      <c r="H107" s="170"/>
      <c r="I107" s="170"/>
      <c r="J107" s="171"/>
      <c r="K107" s="170"/>
      <c r="L107" s="172"/>
    </row>
    <row r="108" spans="2:12">
      <c r="B108" s="402"/>
      <c r="C108" s="169">
        <v>103</v>
      </c>
      <c r="D108" s="173"/>
      <c r="E108" s="170"/>
      <c r="F108" s="170"/>
      <c r="G108" s="170"/>
      <c r="H108" s="170"/>
      <c r="I108" s="170"/>
      <c r="J108" s="171"/>
      <c r="K108" s="170"/>
      <c r="L108" s="172"/>
    </row>
    <row r="109" spans="2:12">
      <c r="B109" s="402"/>
      <c r="C109" s="169">
        <v>104</v>
      </c>
      <c r="D109" s="173"/>
      <c r="E109" s="170"/>
      <c r="F109" s="170"/>
      <c r="G109" s="170"/>
      <c r="H109" s="170"/>
      <c r="I109" s="170"/>
      <c r="J109" s="171"/>
      <c r="K109" s="170"/>
      <c r="L109" s="172"/>
    </row>
    <row r="110" spans="2:12">
      <c r="B110" s="402"/>
      <c r="C110" s="169">
        <v>105</v>
      </c>
      <c r="D110" s="173"/>
      <c r="E110" s="170"/>
      <c r="F110" s="170"/>
      <c r="G110" s="170"/>
      <c r="H110" s="170"/>
      <c r="I110" s="170"/>
      <c r="J110" s="171"/>
      <c r="K110" s="170"/>
      <c r="L110" s="172"/>
    </row>
    <row r="111" spans="2:12">
      <c r="B111" s="402"/>
      <c r="C111" s="169">
        <v>106</v>
      </c>
      <c r="D111" s="173"/>
      <c r="E111" s="170"/>
      <c r="F111" s="170"/>
      <c r="G111" s="170"/>
      <c r="H111" s="170"/>
      <c r="I111" s="170"/>
      <c r="J111" s="171"/>
      <c r="K111" s="170"/>
      <c r="L111" s="172"/>
    </row>
    <row r="112" spans="2:12">
      <c r="B112" s="402"/>
      <c r="C112" s="169">
        <v>107</v>
      </c>
      <c r="D112" s="173"/>
      <c r="E112" s="170"/>
      <c r="F112" s="170"/>
      <c r="G112" s="170"/>
      <c r="H112" s="170"/>
      <c r="I112" s="170"/>
      <c r="J112" s="171"/>
      <c r="K112" s="170"/>
      <c r="L112" s="172"/>
    </row>
    <row r="113" spans="2:12">
      <c r="B113" s="402"/>
      <c r="C113" s="169">
        <v>108</v>
      </c>
      <c r="D113" s="173"/>
      <c r="E113" s="170"/>
      <c r="F113" s="170"/>
      <c r="G113" s="170"/>
      <c r="H113" s="170"/>
      <c r="I113" s="170"/>
      <c r="J113" s="171"/>
      <c r="K113" s="170"/>
      <c r="L113" s="172"/>
    </row>
    <row r="114" spans="2:12">
      <c r="B114" s="402"/>
      <c r="C114" s="169">
        <v>109</v>
      </c>
      <c r="D114" s="173"/>
      <c r="E114" s="170"/>
      <c r="F114" s="170"/>
      <c r="G114" s="170"/>
      <c r="H114" s="170"/>
      <c r="I114" s="170"/>
      <c r="J114" s="171"/>
      <c r="K114" s="170"/>
      <c r="L114" s="172"/>
    </row>
    <row r="115" spans="2:12">
      <c r="B115" s="402"/>
      <c r="C115" s="169">
        <v>110</v>
      </c>
      <c r="D115" s="173"/>
      <c r="E115" s="170"/>
      <c r="F115" s="170"/>
      <c r="G115" s="170"/>
      <c r="H115" s="170"/>
      <c r="I115" s="170"/>
      <c r="J115" s="171"/>
      <c r="K115" s="170"/>
      <c r="L115" s="172"/>
    </row>
    <row r="116" spans="2:12">
      <c r="B116" s="402"/>
      <c r="C116" s="169">
        <v>111</v>
      </c>
      <c r="D116" s="173"/>
      <c r="E116" s="170"/>
      <c r="F116" s="170"/>
      <c r="G116" s="170"/>
      <c r="H116" s="170"/>
      <c r="I116" s="170"/>
      <c r="J116" s="171"/>
      <c r="K116" s="170"/>
      <c r="L116" s="172"/>
    </row>
    <row r="117" spans="2:12">
      <c r="B117" s="402"/>
      <c r="C117" s="169">
        <v>112</v>
      </c>
      <c r="D117" s="173"/>
      <c r="E117" s="170"/>
      <c r="F117" s="170"/>
      <c r="G117" s="170"/>
      <c r="H117" s="170"/>
      <c r="I117" s="170"/>
      <c r="J117" s="171"/>
      <c r="K117" s="170"/>
      <c r="L117" s="172"/>
    </row>
    <row r="118" spans="2:12">
      <c r="B118" s="402"/>
      <c r="C118" s="169">
        <v>113</v>
      </c>
      <c r="D118" s="173"/>
      <c r="E118" s="170"/>
      <c r="F118" s="170"/>
      <c r="G118" s="170"/>
      <c r="H118" s="170"/>
      <c r="I118" s="170"/>
      <c r="J118" s="171"/>
      <c r="K118" s="170"/>
      <c r="L118" s="172"/>
    </row>
    <row r="119" spans="2:12">
      <c r="B119" s="402"/>
      <c r="C119" s="169">
        <v>114</v>
      </c>
      <c r="D119" s="173"/>
      <c r="E119" s="170"/>
      <c r="F119" s="170"/>
      <c r="G119" s="170"/>
      <c r="H119" s="170"/>
      <c r="I119" s="170"/>
      <c r="J119" s="171"/>
      <c r="K119" s="170"/>
      <c r="L119" s="172"/>
    </row>
    <row r="120" spans="2:12">
      <c r="B120" s="402"/>
      <c r="C120" s="169">
        <v>115</v>
      </c>
      <c r="D120" s="173"/>
      <c r="E120" s="170"/>
      <c r="F120" s="170"/>
      <c r="G120" s="170"/>
      <c r="H120" s="170"/>
      <c r="I120" s="170"/>
      <c r="J120" s="171"/>
      <c r="K120" s="170"/>
      <c r="L120" s="172"/>
    </row>
    <row r="121" spans="2:12">
      <c r="B121" s="402"/>
      <c r="C121" s="169">
        <v>116</v>
      </c>
      <c r="D121" s="173"/>
      <c r="E121" s="170"/>
      <c r="F121" s="170"/>
      <c r="G121" s="170"/>
      <c r="H121" s="170"/>
      <c r="I121" s="170"/>
      <c r="J121" s="171"/>
      <c r="K121" s="170"/>
      <c r="L121" s="172"/>
    </row>
    <row r="122" spans="2:12">
      <c r="B122" s="402"/>
      <c r="C122" s="169">
        <v>117</v>
      </c>
      <c r="D122" s="173"/>
      <c r="E122" s="170"/>
      <c r="F122" s="170"/>
      <c r="G122" s="170"/>
      <c r="H122" s="170"/>
      <c r="I122" s="170"/>
      <c r="J122" s="171"/>
      <c r="K122" s="170"/>
      <c r="L122" s="172"/>
    </row>
    <row r="123" spans="2:12">
      <c r="B123" s="402"/>
      <c r="C123" s="169">
        <v>118</v>
      </c>
      <c r="D123" s="173"/>
      <c r="E123" s="170"/>
      <c r="F123" s="170"/>
      <c r="G123" s="170"/>
      <c r="H123" s="170"/>
      <c r="I123" s="170"/>
      <c r="J123" s="171"/>
      <c r="K123" s="170"/>
      <c r="L123" s="172"/>
    </row>
    <row r="124" spans="2:12">
      <c r="B124" s="402"/>
      <c r="C124" s="169">
        <v>119</v>
      </c>
      <c r="D124" s="173"/>
      <c r="E124" s="170"/>
      <c r="F124" s="170"/>
      <c r="G124" s="170"/>
      <c r="H124" s="170"/>
      <c r="I124" s="170"/>
      <c r="J124" s="171"/>
      <c r="K124" s="170"/>
      <c r="L124" s="172"/>
    </row>
    <row r="125" spans="2:12">
      <c r="B125" s="402"/>
      <c r="C125" s="169">
        <v>120</v>
      </c>
      <c r="D125" s="173"/>
      <c r="E125" s="170"/>
      <c r="F125" s="170"/>
      <c r="G125" s="170"/>
      <c r="H125" s="170"/>
      <c r="I125" s="170"/>
      <c r="J125" s="171"/>
      <c r="K125" s="170"/>
      <c r="L125" s="172"/>
    </row>
    <row r="126" spans="2:12">
      <c r="B126" s="402"/>
      <c r="C126" s="169">
        <v>121</v>
      </c>
      <c r="D126" s="173"/>
      <c r="E126" s="170"/>
      <c r="F126" s="170"/>
      <c r="G126" s="170"/>
      <c r="H126" s="170"/>
      <c r="I126" s="170"/>
      <c r="J126" s="171"/>
      <c r="K126" s="170"/>
      <c r="L126" s="172"/>
    </row>
    <row r="127" spans="2:12">
      <c r="B127" s="402"/>
      <c r="C127" s="169">
        <v>122</v>
      </c>
      <c r="D127" s="173"/>
      <c r="E127" s="170"/>
      <c r="F127" s="170"/>
      <c r="G127" s="170"/>
      <c r="H127" s="170"/>
      <c r="I127" s="170"/>
      <c r="J127" s="171"/>
      <c r="K127" s="170"/>
      <c r="L127" s="172"/>
    </row>
    <row r="128" spans="2:12">
      <c r="B128" s="402"/>
      <c r="C128" s="169">
        <v>123</v>
      </c>
      <c r="D128" s="173"/>
      <c r="E128" s="170"/>
      <c r="F128" s="170"/>
      <c r="G128" s="170"/>
      <c r="H128" s="170"/>
      <c r="I128" s="170"/>
      <c r="J128" s="171"/>
      <c r="K128" s="170"/>
      <c r="L128" s="172"/>
    </row>
    <row r="129" spans="2:12">
      <c r="B129" s="402"/>
      <c r="C129" s="169">
        <v>124</v>
      </c>
      <c r="D129" s="173"/>
      <c r="E129" s="170"/>
      <c r="F129" s="170"/>
      <c r="G129" s="170"/>
      <c r="H129" s="170"/>
      <c r="I129" s="170"/>
      <c r="J129" s="171"/>
      <c r="K129" s="170"/>
      <c r="L129" s="172"/>
    </row>
    <row r="130" spans="2:12">
      <c r="B130" s="402"/>
      <c r="C130" s="169">
        <v>125</v>
      </c>
      <c r="D130" s="173"/>
      <c r="E130" s="170"/>
      <c r="F130" s="170"/>
      <c r="G130" s="170"/>
      <c r="H130" s="170"/>
      <c r="I130" s="170"/>
      <c r="J130" s="171"/>
      <c r="K130" s="170"/>
      <c r="L130" s="172"/>
    </row>
    <row r="131" spans="2:12">
      <c r="B131" s="402"/>
      <c r="C131" s="169">
        <v>126</v>
      </c>
      <c r="D131" s="173"/>
      <c r="E131" s="170"/>
      <c r="F131" s="170"/>
      <c r="G131" s="170"/>
      <c r="H131" s="170"/>
      <c r="I131" s="170"/>
      <c r="J131" s="171"/>
      <c r="K131" s="170"/>
      <c r="L131" s="172"/>
    </row>
    <row r="132" spans="2:12">
      <c r="B132" s="402"/>
      <c r="C132" s="169">
        <v>127</v>
      </c>
      <c r="D132" s="173"/>
      <c r="E132" s="170"/>
      <c r="F132" s="170"/>
      <c r="G132" s="170"/>
      <c r="H132" s="170"/>
      <c r="I132" s="170"/>
      <c r="J132" s="171"/>
      <c r="K132" s="170"/>
      <c r="L132" s="172"/>
    </row>
    <row r="133" spans="2:12">
      <c r="B133" s="402"/>
      <c r="C133" s="169">
        <v>128</v>
      </c>
      <c r="D133" s="173"/>
      <c r="E133" s="170"/>
      <c r="F133" s="170"/>
      <c r="G133" s="170"/>
      <c r="H133" s="170"/>
      <c r="I133" s="170"/>
      <c r="J133" s="171"/>
      <c r="K133" s="170"/>
      <c r="L133" s="172"/>
    </row>
    <row r="134" spans="2:12">
      <c r="B134" s="402"/>
      <c r="C134" s="169">
        <v>129</v>
      </c>
      <c r="D134" s="173"/>
      <c r="E134" s="170"/>
      <c r="F134" s="170"/>
      <c r="G134" s="170"/>
      <c r="H134" s="170"/>
      <c r="I134" s="170"/>
      <c r="J134" s="171"/>
      <c r="K134" s="170"/>
      <c r="L134" s="172"/>
    </row>
    <row r="135" spans="2:12">
      <c r="B135" s="402"/>
      <c r="C135" s="169">
        <v>130</v>
      </c>
      <c r="D135" s="173"/>
      <c r="E135" s="170"/>
      <c r="F135" s="170"/>
      <c r="G135" s="170"/>
      <c r="H135" s="170"/>
      <c r="I135" s="170"/>
      <c r="J135" s="171"/>
      <c r="K135" s="170"/>
      <c r="L135" s="172"/>
    </row>
    <row r="136" spans="2:12">
      <c r="B136" s="402"/>
      <c r="C136" s="169">
        <v>131</v>
      </c>
      <c r="D136" s="173"/>
      <c r="E136" s="170"/>
      <c r="F136" s="170"/>
      <c r="G136" s="170"/>
      <c r="H136" s="170"/>
      <c r="I136" s="170"/>
      <c r="J136" s="171"/>
      <c r="K136" s="170"/>
      <c r="L136" s="172"/>
    </row>
    <row r="137" spans="2:12">
      <c r="B137" s="402"/>
      <c r="C137" s="169">
        <v>132</v>
      </c>
      <c r="D137" s="173"/>
      <c r="E137" s="170"/>
      <c r="F137" s="170"/>
      <c r="G137" s="170"/>
      <c r="H137" s="170"/>
      <c r="I137" s="170"/>
      <c r="J137" s="171"/>
      <c r="K137" s="170"/>
      <c r="L137" s="172"/>
    </row>
    <row r="138" spans="2:12">
      <c r="B138" s="402"/>
      <c r="C138" s="169">
        <v>133</v>
      </c>
      <c r="D138" s="173"/>
      <c r="E138" s="170"/>
      <c r="F138" s="170"/>
      <c r="G138" s="170"/>
      <c r="H138" s="170"/>
      <c r="I138" s="170"/>
      <c r="J138" s="171"/>
      <c r="K138" s="170"/>
      <c r="L138" s="172"/>
    </row>
    <row r="139" spans="2:12">
      <c r="B139" s="402"/>
      <c r="C139" s="169">
        <v>134</v>
      </c>
      <c r="D139" s="173"/>
      <c r="E139" s="170"/>
      <c r="F139" s="170"/>
      <c r="G139" s="170"/>
      <c r="H139" s="170"/>
      <c r="I139" s="170"/>
      <c r="J139" s="171"/>
      <c r="K139" s="170"/>
      <c r="L139" s="172"/>
    </row>
    <row r="140" spans="2:12">
      <c r="B140" s="402"/>
      <c r="C140" s="169">
        <v>135</v>
      </c>
      <c r="D140" s="173"/>
      <c r="E140" s="170"/>
      <c r="F140" s="170"/>
      <c r="G140" s="170"/>
      <c r="H140" s="170"/>
      <c r="I140" s="170"/>
      <c r="J140" s="171"/>
      <c r="K140" s="170"/>
      <c r="L140" s="172"/>
    </row>
    <row r="141" spans="2:12">
      <c r="B141" s="402"/>
      <c r="C141" s="169">
        <v>136</v>
      </c>
      <c r="D141" s="173"/>
      <c r="E141" s="170"/>
      <c r="F141" s="170"/>
      <c r="G141" s="170"/>
      <c r="H141" s="170"/>
      <c r="I141" s="170"/>
      <c r="J141" s="171"/>
      <c r="K141" s="170"/>
      <c r="L141" s="172"/>
    </row>
    <row r="142" spans="2:12">
      <c r="B142" s="402"/>
      <c r="C142" s="169">
        <v>137</v>
      </c>
      <c r="D142" s="173"/>
      <c r="E142" s="170"/>
      <c r="F142" s="170"/>
      <c r="G142" s="170"/>
      <c r="H142" s="170"/>
      <c r="I142" s="170"/>
      <c r="J142" s="171"/>
      <c r="K142" s="170"/>
      <c r="L142" s="172"/>
    </row>
    <row r="143" spans="2:12">
      <c r="B143" s="402"/>
      <c r="C143" s="169">
        <v>138</v>
      </c>
      <c r="D143" s="173"/>
      <c r="E143" s="170"/>
      <c r="F143" s="170"/>
      <c r="G143" s="170"/>
      <c r="H143" s="170"/>
      <c r="I143" s="170"/>
      <c r="J143" s="171"/>
      <c r="K143" s="170"/>
      <c r="L143" s="172"/>
    </row>
    <row r="144" spans="2:12">
      <c r="B144" s="402"/>
      <c r="C144" s="169">
        <v>139</v>
      </c>
      <c r="D144" s="173"/>
      <c r="E144" s="170"/>
      <c r="F144" s="170"/>
      <c r="G144" s="170"/>
      <c r="H144" s="170"/>
      <c r="I144" s="170"/>
      <c r="J144" s="171"/>
      <c r="K144" s="170"/>
      <c r="L144" s="172"/>
    </row>
    <row r="145" spans="2:12">
      <c r="B145" s="402"/>
      <c r="C145" s="169">
        <v>140</v>
      </c>
      <c r="D145" s="173"/>
      <c r="E145" s="170"/>
      <c r="F145" s="170"/>
      <c r="G145" s="170"/>
      <c r="H145" s="170"/>
      <c r="I145" s="170"/>
      <c r="J145" s="171"/>
      <c r="K145" s="170"/>
      <c r="L145" s="172"/>
    </row>
    <row r="146" spans="2:12">
      <c r="B146" s="402"/>
      <c r="C146" s="169">
        <v>141</v>
      </c>
      <c r="D146" s="173"/>
      <c r="E146" s="170"/>
      <c r="F146" s="170"/>
      <c r="G146" s="170"/>
      <c r="H146" s="170"/>
      <c r="I146" s="170"/>
      <c r="J146" s="171"/>
      <c r="K146" s="170"/>
      <c r="L146" s="172"/>
    </row>
    <row r="147" spans="2:12">
      <c r="B147" s="402"/>
      <c r="C147" s="169">
        <v>142</v>
      </c>
      <c r="D147" s="173"/>
      <c r="E147" s="170"/>
      <c r="F147" s="170"/>
      <c r="G147" s="170"/>
      <c r="H147" s="170"/>
      <c r="I147" s="170"/>
      <c r="J147" s="171"/>
      <c r="K147" s="170"/>
      <c r="L147" s="172"/>
    </row>
    <row r="148" spans="2:12">
      <c r="B148" s="402"/>
      <c r="C148" s="169">
        <v>143</v>
      </c>
      <c r="D148" s="173"/>
      <c r="E148" s="170"/>
      <c r="F148" s="170"/>
      <c r="G148" s="170"/>
      <c r="H148" s="170"/>
      <c r="I148" s="170"/>
      <c r="J148" s="171"/>
      <c r="K148" s="170"/>
      <c r="L148" s="172"/>
    </row>
    <row r="149" spans="2:12">
      <c r="B149" s="402"/>
      <c r="C149" s="169">
        <v>144</v>
      </c>
      <c r="D149" s="173"/>
      <c r="E149" s="170"/>
      <c r="F149" s="170"/>
      <c r="G149" s="170"/>
      <c r="H149" s="170"/>
      <c r="I149" s="170"/>
      <c r="J149" s="171"/>
      <c r="K149" s="170"/>
      <c r="L149" s="172"/>
    </row>
    <row r="150" spans="2:12">
      <c r="B150" s="402"/>
      <c r="C150" s="169">
        <v>145</v>
      </c>
      <c r="D150" s="173"/>
      <c r="E150" s="170"/>
      <c r="F150" s="170"/>
      <c r="G150" s="170"/>
      <c r="H150" s="170"/>
      <c r="I150" s="170"/>
      <c r="J150" s="171"/>
      <c r="K150" s="170"/>
      <c r="L150" s="172"/>
    </row>
    <row r="151" spans="2:12">
      <c r="B151" s="402"/>
      <c r="C151" s="169">
        <v>146</v>
      </c>
      <c r="D151" s="173"/>
      <c r="E151" s="170"/>
      <c r="F151" s="170"/>
      <c r="G151" s="170"/>
      <c r="H151" s="170"/>
      <c r="I151" s="170"/>
      <c r="J151" s="171"/>
      <c r="K151" s="170"/>
      <c r="L151" s="172"/>
    </row>
    <row r="152" spans="2:12">
      <c r="B152" s="402"/>
      <c r="C152" s="169">
        <v>147</v>
      </c>
      <c r="D152" s="173"/>
      <c r="E152" s="170"/>
      <c r="F152" s="170"/>
      <c r="G152" s="170"/>
      <c r="H152" s="170"/>
      <c r="I152" s="170"/>
      <c r="J152" s="171"/>
      <c r="K152" s="170"/>
      <c r="L152" s="172"/>
    </row>
    <row r="153" spans="2:12">
      <c r="B153" s="402"/>
      <c r="C153" s="169">
        <v>148</v>
      </c>
      <c r="D153" s="173"/>
      <c r="E153" s="170"/>
      <c r="F153" s="170"/>
      <c r="G153" s="170"/>
      <c r="H153" s="170"/>
      <c r="I153" s="170"/>
      <c r="J153" s="171"/>
      <c r="K153" s="170"/>
      <c r="L153" s="172"/>
    </row>
    <row r="154" spans="2:12">
      <c r="B154" s="402"/>
      <c r="C154" s="169">
        <v>149</v>
      </c>
      <c r="D154" s="173"/>
      <c r="E154" s="170"/>
      <c r="F154" s="170"/>
      <c r="G154" s="170"/>
      <c r="H154" s="170"/>
      <c r="I154" s="170"/>
      <c r="J154" s="171"/>
      <c r="K154" s="170"/>
      <c r="L154" s="172"/>
    </row>
    <row r="155" spans="2:12">
      <c r="B155" s="402"/>
      <c r="C155" s="169">
        <v>150</v>
      </c>
      <c r="D155" s="173"/>
      <c r="E155" s="170"/>
      <c r="F155" s="170"/>
      <c r="G155" s="170"/>
      <c r="H155" s="170"/>
      <c r="I155" s="170"/>
      <c r="J155" s="171"/>
      <c r="K155" s="170"/>
      <c r="L155" s="172"/>
    </row>
    <row r="156" spans="2:12">
      <c r="B156" s="402"/>
      <c r="C156" s="169">
        <v>151</v>
      </c>
      <c r="D156" s="173"/>
      <c r="E156" s="170"/>
      <c r="F156" s="170"/>
      <c r="G156" s="170"/>
      <c r="H156" s="170"/>
      <c r="I156" s="170"/>
      <c r="J156" s="171"/>
      <c r="K156" s="170"/>
      <c r="L156" s="172"/>
    </row>
    <row r="157" spans="2:12">
      <c r="B157" s="402"/>
      <c r="C157" s="169">
        <v>152</v>
      </c>
      <c r="D157" s="173"/>
      <c r="E157" s="170"/>
      <c r="F157" s="170"/>
      <c r="G157" s="170"/>
      <c r="H157" s="170"/>
      <c r="I157" s="170"/>
      <c r="J157" s="171"/>
      <c r="K157" s="170"/>
      <c r="L157" s="172"/>
    </row>
    <row r="158" spans="2:12">
      <c r="B158" s="402"/>
      <c r="C158" s="169">
        <v>153</v>
      </c>
      <c r="D158" s="173"/>
      <c r="E158" s="170"/>
      <c r="F158" s="170"/>
      <c r="G158" s="170"/>
      <c r="H158" s="170"/>
      <c r="I158" s="170"/>
      <c r="J158" s="171"/>
      <c r="K158" s="170"/>
      <c r="L158" s="172"/>
    </row>
    <row r="159" spans="2:12">
      <c r="B159" s="402"/>
      <c r="C159" s="169">
        <v>154</v>
      </c>
      <c r="D159" s="173"/>
      <c r="E159" s="170"/>
      <c r="F159" s="170"/>
      <c r="G159" s="170"/>
      <c r="H159" s="170"/>
      <c r="I159" s="170"/>
      <c r="J159" s="171"/>
      <c r="K159" s="170"/>
      <c r="L159" s="172"/>
    </row>
    <row r="160" spans="2:12">
      <c r="B160" s="402"/>
      <c r="C160" s="169">
        <v>155</v>
      </c>
      <c r="D160" s="173"/>
      <c r="E160" s="170"/>
      <c r="F160" s="170"/>
      <c r="G160" s="170"/>
      <c r="H160" s="170"/>
      <c r="I160" s="170"/>
      <c r="J160" s="171"/>
      <c r="K160" s="170"/>
      <c r="L160" s="172"/>
    </row>
    <row r="161" spans="2:12">
      <c r="B161" s="402"/>
      <c r="C161" s="169">
        <v>156</v>
      </c>
      <c r="D161" s="173"/>
      <c r="E161" s="170"/>
      <c r="F161" s="170"/>
      <c r="G161" s="170"/>
      <c r="H161" s="170"/>
      <c r="I161" s="170"/>
      <c r="J161" s="171"/>
      <c r="K161" s="170"/>
      <c r="L161" s="172"/>
    </row>
    <row r="162" spans="2:12">
      <c r="B162" s="402"/>
      <c r="C162" s="169">
        <v>157</v>
      </c>
      <c r="D162" s="173"/>
      <c r="E162" s="170"/>
      <c r="F162" s="170"/>
      <c r="G162" s="170"/>
      <c r="H162" s="170"/>
      <c r="I162" s="170"/>
      <c r="J162" s="171"/>
      <c r="K162" s="170"/>
      <c r="L162" s="172"/>
    </row>
    <row r="163" spans="2:12">
      <c r="B163" s="402"/>
      <c r="C163" s="169">
        <v>158</v>
      </c>
      <c r="D163" s="173"/>
      <c r="E163" s="170"/>
      <c r="F163" s="170"/>
      <c r="G163" s="170"/>
      <c r="H163" s="170"/>
      <c r="I163" s="170"/>
      <c r="J163" s="171"/>
      <c r="K163" s="170"/>
      <c r="L163" s="172"/>
    </row>
    <row r="164" spans="2:12">
      <c r="B164" s="402"/>
      <c r="C164" s="169">
        <v>159</v>
      </c>
      <c r="D164" s="173"/>
      <c r="E164" s="170"/>
      <c r="F164" s="170"/>
      <c r="G164" s="170"/>
      <c r="H164" s="170"/>
      <c r="I164" s="170"/>
      <c r="J164" s="171"/>
      <c r="K164" s="170"/>
      <c r="L164" s="172"/>
    </row>
    <row r="165" spans="2:12">
      <c r="B165" s="402"/>
      <c r="C165" s="169">
        <v>160</v>
      </c>
      <c r="D165" s="173"/>
      <c r="E165" s="170"/>
      <c r="F165" s="170"/>
      <c r="G165" s="170"/>
      <c r="H165" s="170"/>
      <c r="I165" s="170"/>
      <c r="J165" s="171"/>
      <c r="K165" s="170"/>
      <c r="L165" s="172"/>
    </row>
    <row r="166" spans="2:12">
      <c r="B166" s="402"/>
      <c r="C166" s="169">
        <v>161</v>
      </c>
      <c r="D166" s="173"/>
      <c r="E166" s="170"/>
      <c r="F166" s="170"/>
      <c r="G166" s="170"/>
      <c r="H166" s="170"/>
      <c r="I166" s="170"/>
      <c r="J166" s="171"/>
      <c r="K166" s="170"/>
      <c r="L166" s="172"/>
    </row>
    <row r="167" spans="2:12">
      <c r="B167" s="402"/>
      <c r="C167" s="169">
        <v>162</v>
      </c>
      <c r="D167" s="173"/>
      <c r="E167" s="170"/>
      <c r="F167" s="170"/>
      <c r="G167" s="170"/>
      <c r="H167" s="170"/>
      <c r="I167" s="170"/>
      <c r="J167" s="171"/>
      <c r="K167" s="170"/>
      <c r="L167" s="172"/>
    </row>
    <row r="168" spans="2:12">
      <c r="B168" s="402"/>
      <c r="C168" s="169">
        <v>163</v>
      </c>
      <c r="D168" s="173"/>
      <c r="E168" s="170"/>
      <c r="F168" s="170"/>
      <c r="G168" s="170"/>
      <c r="H168" s="170"/>
      <c r="I168" s="170"/>
      <c r="J168" s="171"/>
      <c r="K168" s="170"/>
      <c r="L168" s="172"/>
    </row>
    <row r="169" spans="2:12">
      <c r="B169" s="402"/>
      <c r="C169" s="169">
        <v>164</v>
      </c>
      <c r="D169" s="173"/>
      <c r="E169" s="170"/>
      <c r="F169" s="170"/>
      <c r="G169" s="170"/>
      <c r="H169" s="170"/>
      <c r="I169" s="170"/>
      <c r="J169" s="171"/>
      <c r="K169" s="170"/>
      <c r="L169" s="172"/>
    </row>
    <row r="170" spans="2:12">
      <c r="B170" s="402"/>
      <c r="C170" s="169">
        <v>165</v>
      </c>
      <c r="D170" s="173"/>
      <c r="E170" s="170"/>
      <c r="F170" s="170"/>
      <c r="G170" s="170"/>
      <c r="H170" s="170"/>
      <c r="I170" s="170"/>
      <c r="J170" s="171"/>
      <c r="K170" s="170"/>
      <c r="L170" s="172"/>
    </row>
    <row r="171" spans="2:12">
      <c r="B171" s="402"/>
      <c r="C171" s="169">
        <v>166</v>
      </c>
      <c r="D171" s="173"/>
      <c r="E171" s="170"/>
      <c r="F171" s="170"/>
      <c r="G171" s="170"/>
      <c r="H171" s="170"/>
      <c r="I171" s="170"/>
      <c r="J171" s="171"/>
      <c r="K171" s="170"/>
      <c r="L171" s="172"/>
    </row>
    <row r="172" spans="2:12">
      <c r="B172" s="402"/>
      <c r="C172" s="169">
        <v>167</v>
      </c>
      <c r="D172" s="173"/>
      <c r="E172" s="170"/>
      <c r="F172" s="170"/>
      <c r="G172" s="170"/>
      <c r="H172" s="170"/>
      <c r="I172" s="170"/>
      <c r="J172" s="171"/>
      <c r="K172" s="170"/>
      <c r="L172" s="172"/>
    </row>
    <row r="173" spans="2:12">
      <c r="B173" s="402"/>
      <c r="C173" s="169">
        <v>168</v>
      </c>
      <c r="D173" s="173"/>
      <c r="E173" s="170"/>
      <c r="F173" s="170"/>
      <c r="G173" s="170"/>
      <c r="H173" s="170"/>
      <c r="I173" s="170"/>
      <c r="J173" s="171"/>
      <c r="K173" s="170"/>
      <c r="L173" s="172"/>
    </row>
    <row r="174" spans="2:12">
      <c r="B174" s="402"/>
      <c r="C174" s="169">
        <v>169</v>
      </c>
      <c r="D174" s="173"/>
      <c r="E174" s="170"/>
      <c r="F174" s="170"/>
      <c r="G174" s="170"/>
      <c r="H174" s="170"/>
      <c r="I174" s="170"/>
      <c r="J174" s="171"/>
      <c r="K174" s="170"/>
      <c r="L174" s="172"/>
    </row>
    <row r="175" spans="2:12">
      <c r="B175" s="402"/>
      <c r="C175" s="169">
        <v>170</v>
      </c>
      <c r="D175" s="173"/>
      <c r="E175" s="170"/>
      <c r="F175" s="170"/>
      <c r="G175" s="170"/>
      <c r="H175" s="170"/>
      <c r="I175" s="170"/>
      <c r="J175" s="171"/>
      <c r="K175" s="170"/>
      <c r="L175" s="172"/>
    </row>
    <row r="176" spans="2:12">
      <c r="B176" s="402"/>
      <c r="C176" s="169">
        <v>171</v>
      </c>
      <c r="D176" s="173"/>
      <c r="E176" s="170"/>
      <c r="F176" s="170"/>
      <c r="G176" s="170"/>
      <c r="H176" s="170"/>
      <c r="I176" s="170"/>
      <c r="J176" s="171"/>
      <c r="K176" s="170"/>
      <c r="L176" s="172"/>
    </row>
    <row r="177" spans="2:12">
      <c r="B177" s="402"/>
      <c r="C177" s="169">
        <v>172</v>
      </c>
      <c r="D177" s="173"/>
      <c r="E177" s="170"/>
      <c r="F177" s="170"/>
      <c r="G177" s="170"/>
      <c r="H177" s="170"/>
      <c r="I177" s="170"/>
      <c r="J177" s="171"/>
      <c r="K177" s="170"/>
      <c r="L177" s="172"/>
    </row>
    <row r="178" spans="2:12">
      <c r="B178" s="402"/>
      <c r="C178" s="169">
        <v>173</v>
      </c>
      <c r="D178" s="173"/>
      <c r="E178" s="170"/>
      <c r="F178" s="170"/>
      <c r="G178" s="170"/>
      <c r="H178" s="170"/>
      <c r="I178" s="170"/>
      <c r="J178" s="171"/>
      <c r="K178" s="170"/>
      <c r="L178" s="172"/>
    </row>
    <row r="179" spans="2:12">
      <c r="B179" s="402"/>
      <c r="C179" s="169">
        <v>174</v>
      </c>
      <c r="D179" s="173"/>
      <c r="E179" s="170"/>
      <c r="F179" s="170"/>
      <c r="G179" s="170"/>
      <c r="H179" s="170"/>
      <c r="I179" s="170"/>
      <c r="J179" s="171"/>
      <c r="K179" s="170"/>
      <c r="L179" s="172"/>
    </row>
    <row r="180" spans="2:12">
      <c r="B180" s="402"/>
      <c r="C180" s="169">
        <v>175</v>
      </c>
      <c r="D180" s="173"/>
      <c r="E180" s="170"/>
      <c r="F180" s="170"/>
      <c r="G180" s="170"/>
      <c r="H180" s="170"/>
      <c r="I180" s="170"/>
      <c r="J180" s="171"/>
      <c r="K180" s="170"/>
      <c r="L180" s="172"/>
    </row>
    <row r="181" spans="2:12">
      <c r="B181" s="402"/>
      <c r="C181" s="169">
        <v>176</v>
      </c>
      <c r="D181" s="173"/>
      <c r="E181" s="170"/>
      <c r="F181" s="170"/>
      <c r="G181" s="170"/>
      <c r="H181" s="170"/>
      <c r="I181" s="170"/>
      <c r="J181" s="171"/>
      <c r="K181" s="170"/>
      <c r="L181" s="172"/>
    </row>
    <row r="182" spans="2:12">
      <c r="B182" s="402"/>
      <c r="C182" s="169">
        <v>177</v>
      </c>
      <c r="D182" s="173"/>
      <c r="E182" s="170"/>
      <c r="F182" s="170"/>
      <c r="G182" s="170"/>
      <c r="H182" s="170"/>
      <c r="I182" s="170"/>
      <c r="J182" s="171"/>
      <c r="K182" s="170"/>
      <c r="L182" s="172"/>
    </row>
    <row r="183" spans="2:12">
      <c r="B183" s="402"/>
      <c r="C183" s="169">
        <v>178</v>
      </c>
      <c r="D183" s="173"/>
      <c r="E183" s="170"/>
      <c r="F183" s="170"/>
      <c r="G183" s="170"/>
      <c r="H183" s="170"/>
      <c r="I183" s="170"/>
      <c r="J183" s="171"/>
      <c r="K183" s="170"/>
      <c r="L183" s="172"/>
    </row>
    <row r="184" spans="2:12">
      <c r="B184" s="402"/>
      <c r="C184" s="169">
        <v>179</v>
      </c>
      <c r="D184" s="173"/>
      <c r="E184" s="170"/>
      <c r="F184" s="170"/>
      <c r="G184" s="170"/>
      <c r="H184" s="170"/>
      <c r="I184" s="170"/>
      <c r="J184" s="171"/>
      <c r="K184" s="170"/>
      <c r="L184" s="172"/>
    </row>
    <row r="185" spans="2:12">
      <c r="B185" s="402"/>
      <c r="C185" s="169">
        <v>180</v>
      </c>
      <c r="D185" s="173"/>
      <c r="E185" s="170"/>
      <c r="F185" s="170"/>
      <c r="G185" s="170"/>
      <c r="H185" s="170"/>
      <c r="I185" s="170"/>
      <c r="J185" s="171"/>
      <c r="K185" s="170"/>
      <c r="L185" s="172"/>
    </row>
    <row r="186" spans="2:12">
      <c r="B186" s="402"/>
      <c r="C186" s="169">
        <v>181</v>
      </c>
      <c r="D186" s="173"/>
      <c r="E186" s="170"/>
      <c r="F186" s="170"/>
      <c r="G186" s="170"/>
      <c r="H186" s="170"/>
      <c r="I186" s="170"/>
      <c r="J186" s="171"/>
      <c r="K186" s="170"/>
      <c r="L186" s="172"/>
    </row>
    <row r="187" spans="2:12">
      <c r="B187" s="402"/>
      <c r="C187" s="169">
        <v>182</v>
      </c>
      <c r="D187" s="173"/>
      <c r="E187" s="170"/>
      <c r="F187" s="170"/>
      <c r="G187" s="170"/>
      <c r="H187" s="170"/>
      <c r="I187" s="170"/>
      <c r="J187" s="171"/>
      <c r="K187" s="170"/>
      <c r="L187" s="172"/>
    </row>
    <row r="188" spans="2:12">
      <c r="B188" s="402"/>
      <c r="C188" s="169">
        <v>183</v>
      </c>
      <c r="D188" s="173"/>
      <c r="E188" s="170"/>
      <c r="F188" s="170"/>
      <c r="G188" s="170"/>
      <c r="H188" s="170"/>
      <c r="I188" s="170"/>
      <c r="J188" s="171"/>
      <c r="K188" s="170"/>
      <c r="L188" s="172"/>
    </row>
    <row r="189" spans="2:12">
      <c r="B189" s="402"/>
      <c r="C189" s="169">
        <v>184</v>
      </c>
      <c r="D189" s="173"/>
      <c r="E189" s="170"/>
      <c r="F189" s="170"/>
      <c r="G189" s="170"/>
      <c r="H189" s="170"/>
      <c r="I189" s="170"/>
      <c r="J189" s="171"/>
      <c r="K189" s="170"/>
      <c r="L189" s="172"/>
    </row>
    <row r="190" spans="2:12">
      <c r="B190" s="402"/>
      <c r="C190" s="169">
        <v>185</v>
      </c>
      <c r="D190" s="173"/>
      <c r="E190" s="170"/>
      <c r="F190" s="170"/>
      <c r="G190" s="170"/>
      <c r="H190" s="170"/>
      <c r="I190" s="170"/>
      <c r="J190" s="171"/>
      <c r="K190" s="170"/>
      <c r="L190" s="172"/>
    </row>
    <row r="191" spans="2:12">
      <c r="B191" s="402"/>
      <c r="C191" s="169">
        <v>186</v>
      </c>
      <c r="D191" s="173"/>
      <c r="E191" s="170"/>
      <c r="F191" s="170"/>
      <c r="G191" s="170"/>
      <c r="H191" s="170"/>
      <c r="I191" s="170"/>
      <c r="J191" s="171"/>
      <c r="K191" s="170"/>
      <c r="L191" s="172"/>
    </row>
    <row r="192" spans="2:12">
      <c r="B192" s="402"/>
      <c r="C192" s="169">
        <v>187</v>
      </c>
      <c r="D192" s="173"/>
      <c r="E192" s="170"/>
      <c r="F192" s="170"/>
      <c r="G192" s="170"/>
      <c r="H192" s="170"/>
      <c r="I192" s="170"/>
      <c r="J192" s="171"/>
      <c r="K192" s="170"/>
      <c r="L192" s="172"/>
    </row>
    <row r="193" spans="2:12">
      <c r="B193" s="402"/>
      <c r="C193" s="169">
        <v>188</v>
      </c>
      <c r="D193" s="173"/>
      <c r="E193" s="170"/>
      <c r="F193" s="170"/>
      <c r="G193" s="170"/>
      <c r="H193" s="170"/>
      <c r="I193" s="170"/>
      <c r="J193" s="171"/>
      <c r="K193" s="170"/>
      <c r="L193" s="172"/>
    </row>
    <row r="194" spans="2:12">
      <c r="B194" s="402"/>
      <c r="C194" s="169">
        <v>189</v>
      </c>
      <c r="D194" s="173"/>
      <c r="E194" s="170"/>
      <c r="F194" s="170"/>
      <c r="G194" s="170"/>
      <c r="H194" s="170"/>
      <c r="I194" s="170"/>
      <c r="J194" s="171"/>
      <c r="K194" s="170"/>
      <c r="L194" s="172"/>
    </row>
    <row r="195" spans="2:12">
      <c r="B195" s="402"/>
      <c r="C195" s="169">
        <v>190</v>
      </c>
      <c r="D195" s="173"/>
      <c r="E195" s="170"/>
      <c r="F195" s="170"/>
      <c r="G195" s="170"/>
      <c r="H195" s="170"/>
      <c r="I195" s="170"/>
      <c r="J195" s="171"/>
      <c r="K195" s="170"/>
      <c r="L195" s="172"/>
    </row>
    <row r="196" spans="2:12">
      <c r="B196" s="402"/>
      <c r="C196" s="169">
        <v>191</v>
      </c>
      <c r="D196" s="173"/>
      <c r="E196" s="170"/>
      <c r="F196" s="170"/>
      <c r="G196" s="170"/>
      <c r="H196" s="170"/>
      <c r="I196" s="170"/>
      <c r="J196" s="171"/>
      <c r="K196" s="170"/>
      <c r="L196" s="172"/>
    </row>
    <row r="197" spans="2:12">
      <c r="B197" s="402"/>
      <c r="C197" s="169">
        <v>192</v>
      </c>
      <c r="D197" s="173"/>
      <c r="E197" s="170"/>
      <c r="F197" s="170"/>
      <c r="G197" s="170"/>
      <c r="H197" s="170"/>
      <c r="I197" s="170"/>
      <c r="J197" s="171"/>
      <c r="K197" s="170"/>
      <c r="L197" s="172"/>
    </row>
    <row r="198" spans="2:12">
      <c r="B198" s="402"/>
      <c r="C198" s="169">
        <v>193</v>
      </c>
      <c r="D198" s="173"/>
      <c r="E198" s="170"/>
      <c r="F198" s="170"/>
      <c r="G198" s="170"/>
      <c r="H198" s="170"/>
      <c r="I198" s="170"/>
      <c r="J198" s="171"/>
      <c r="K198" s="170"/>
      <c r="L198" s="172"/>
    </row>
    <row r="199" spans="2:12">
      <c r="B199" s="402"/>
      <c r="C199" s="169">
        <v>194</v>
      </c>
      <c r="D199" s="174"/>
      <c r="E199" s="175"/>
      <c r="F199" s="176"/>
      <c r="G199" s="170"/>
      <c r="H199" s="170"/>
      <c r="I199" s="170"/>
      <c r="J199" s="171"/>
      <c r="K199" s="170"/>
      <c r="L199" s="172"/>
    </row>
    <row r="200" spans="2:12">
      <c r="B200" s="402"/>
      <c r="C200" s="169">
        <v>195</v>
      </c>
      <c r="D200" s="174"/>
      <c r="E200" s="175"/>
      <c r="F200" s="176"/>
      <c r="G200" s="170"/>
      <c r="H200" s="170"/>
      <c r="I200" s="170"/>
      <c r="J200" s="171"/>
      <c r="K200" s="170"/>
      <c r="L200" s="172"/>
    </row>
    <row r="201" spans="2:12">
      <c r="B201" s="402"/>
      <c r="C201" s="169">
        <v>196</v>
      </c>
      <c r="D201" s="174"/>
      <c r="E201" s="175"/>
      <c r="F201" s="176"/>
      <c r="G201" s="170"/>
      <c r="H201" s="170"/>
      <c r="I201" s="170"/>
      <c r="J201" s="171"/>
      <c r="K201" s="170"/>
      <c r="L201" s="172"/>
    </row>
    <row r="202" spans="2:12">
      <c r="B202" s="402"/>
      <c r="C202" s="169">
        <v>197</v>
      </c>
      <c r="D202" s="174"/>
      <c r="E202" s="175"/>
      <c r="F202" s="176"/>
      <c r="G202" s="170"/>
      <c r="H202" s="170"/>
      <c r="I202" s="170"/>
      <c r="J202" s="171"/>
      <c r="K202" s="170"/>
      <c r="L202" s="172"/>
    </row>
    <row r="203" spans="2:12">
      <c r="B203" s="402"/>
      <c r="C203" s="169">
        <v>198</v>
      </c>
      <c r="D203" s="174"/>
      <c r="E203" s="175"/>
      <c r="F203" s="176"/>
      <c r="G203" s="170"/>
      <c r="H203" s="170"/>
      <c r="I203" s="170"/>
      <c r="J203" s="171"/>
      <c r="K203" s="170"/>
      <c r="L203" s="172"/>
    </row>
    <row r="204" spans="2:12">
      <c r="B204" s="402"/>
      <c r="C204" s="169">
        <v>199</v>
      </c>
      <c r="D204" s="174"/>
      <c r="E204" s="175"/>
      <c r="F204" s="176"/>
      <c r="G204" s="170"/>
      <c r="H204" s="170"/>
      <c r="I204" s="170"/>
      <c r="J204" s="171"/>
      <c r="K204" s="170"/>
      <c r="L204" s="172"/>
    </row>
    <row r="205" spans="2:12">
      <c r="B205" s="402"/>
      <c r="C205" s="169">
        <v>200</v>
      </c>
      <c r="D205" s="174"/>
      <c r="E205" s="175"/>
      <c r="F205" s="176"/>
      <c r="G205" s="170"/>
      <c r="H205" s="170"/>
      <c r="I205" s="170"/>
      <c r="J205" s="171"/>
      <c r="K205" s="170"/>
      <c r="L205" s="172"/>
    </row>
    <row r="206" spans="2:12">
      <c r="B206" s="402"/>
      <c r="C206" s="169">
        <v>201</v>
      </c>
      <c r="D206" s="174"/>
      <c r="E206" s="175"/>
      <c r="F206" s="176"/>
      <c r="G206" s="170"/>
      <c r="H206" s="170"/>
      <c r="I206" s="170"/>
      <c r="J206" s="171"/>
      <c r="K206" s="170"/>
      <c r="L206" s="172"/>
    </row>
    <row r="207" spans="2:12">
      <c r="B207" s="402"/>
      <c r="C207" s="169">
        <v>202</v>
      </c>
      <c r="D207" s="174"/>
      <c r="E207" s="175"/>
      <c r="F207" s="176"/>
      <c r="G207" s="170"/>
      <c r="H207" s="170"/>
      <c r="I207" s="170"/>
      <c r="J207" s="171"/>
      <c r="K207" s="170"/>
      <c r="L207" s="172"/>
    </row>
    <row r="208" spans="2:12">
      <c r="B208" s="402"/>
      <c r="C208" s="169">
        <v>203</v>
      </c>
      <c r="D208" s="174"/>
      <c r="E208" s="175"/>
      <c r="F208" s="176"/>
      <c r="G208" s="170"/>
      <c r="H208" s="170"/>
      <c r="I208" s="170"/>
      <c r="J208" s="171"/>
      <c r="K208" s="170"/>
      <c r="L208" s="172"/>
    </row>
    <row r="209" spans="2:12">
      <c r="B209" s="402"/>
      <c r="C209" s="169">
        <v>204</v>
      </c>
      <c r="D209" s="174"/>
      <c r="E209" s="175"/>
      <c r="F209" s="176"/>
      <c r="G209" s="170"/>
      <c r="H209" s="170"/>
      <c r="I209" s="170"/>
      <c r="J209" s="171"/>
      <c r="K209" s="170"/>
      <c r="L209" s="172"/>
    </row>
    <row r="210" spans="2:12">
      <c r="B210" s="402"/>
      <c r="C210" s="169">
        <v>205</v>
      </c>
      <c r="D210" s="174"/>
      <c r="E210" s="175"/>
      <c r="F210" s="176"/>
      <c r="G210" s="170"/>
      <c r="H210" s="170"/>
      <c r="I210" s="170"/>
      <c r="J210" s="171"/>
      <c r="K210" s="170"/>
      <c r="L210" s="172"/>
    </row>
    <row r="211" spans="2:12">
      <c r="B211" s="402"/>
      <c r="C211" s="169">
        <v>206</v>
      </c>
      <c r="D211" s="174"/>
      <c r="E211" s="175"/>
      <c r="F211" s="176"/>
      <c r="G211" s="170"/>
      <c r="H211" s="170"/>
      <c r="I211" s="170"/>
      <c r="J211" s="171"/>
      <c r="K211" s="170"/>
      <c r="L211" s="172"/>
    </row>
    <row r="212" spans="2:12">
      <c r="B212" s="402"/>
      <c r="C212" s="169">
        <v>207</v>
      </c>
      <c r="D212" s="174"/>
      <c r="E212" s="175"/>
      <c r="F212" s="176"/>
      <c r="G212" s="176"/>
      <c r="H212" s="177"/>
      <c r="I212" s="178"/>
      <c r="J212" s="179"/>
      <c r="K212" s="180"/>
      <c r="L212" s="181"/>
    </row>
    <row r="213" spans="2:12">
      <c r="B213" s="402"/>
      <c r="C213" s="169">
        <v>208</v>
      </c>
      <c r="D213" s="174"/>
      <c r="E213" s="175"/>
      <c r="F213" s="176"/>
      <c r="G213" s="176"/>
      <c r="H213" s="177"/>
      <c r="I213" s="178"/>
      <c r="J213" s="179"/>
      <c r="K213" s="180"/>
      <c r="L213" s="181"/>
    </row>
    <row r="214" spans="2:12">
      <c r="B214" s="402"/>
      <c r="C214" s="169">
        <v>209</v>
      </c>
      <c r="D214" s="174"/>
      <c r="E214" s="175"/>
      <c r="F214" s="176"/>
      <c r="G214" s="176"/>
      <c r="H214" s="177"/>
      <c r="I214" s="178"/>
      <c r="J214" s="179"/>
      <c r="K214" s="180"/>
      <c r="L214" s="181"/>
    </row>
    <row r="215" spans="2:12" ht="17.100000000000001" thickBot="1">
      <c r="B215" s="403"/>
      <c r="C215" s="182">
        <v>210</v>
      </c>
      <c r="D215" s="183"/>
      <c r="E215" s="184"/>
      <c r="F215" s="185"/>
      <c r="G215" s="185"/>
      <c r="H215" s="186"/>
      <c r="I215" s="187"/>
      <c r="J215" s="188"/>
      <c r="K215" s="189"/>
      <c r="L215" s="190"/>
    </row>
    <row r="216" spans="2:12">
      <c r="C216" s="191"/>
      <c r="D216" s="191"/>
    </row>
    <row r="217" spans="2:12">
      <c r="C217" s="191"/>
      <c r="D217" s="191"/>
    </row>
    <row r="243" spans="3:4">
      <c r="C243" s="191"/>
      <c r="D243" s="191"/>
    </row>
    <row r="244" spans="3:4">
      <c r="C244" s="191"/>
      <c r="D244" s="191"/>
    </row>
    <row r="245" spans="3:4">
      <c r="C245" s="191"/>
      <c r="D245" s="191"/>
    </row>
    <row r="246" spans="3:4">
      <c r="C246" s="191"/>
      <c r="D246" s="191"/>
    </row>
    <row r="247" spans="3:4">
      <c r="C247" s="191"/>
      <c r="D247" s="191"/>
    </row>
    <row r="248" spans="3:4">
      <c r="C248" s="191"/>
      <c r="D248" s="191"/>
    </row>
    <row r="249" spans="3:4">
      <c r="C249" s="191"/>
      <c r="D249" s="191"/>
    </row>
    <row r="250" spans="3:4">
      <c r="C250" s="191"/>
      <c r="D250" s="191"/>
    </row>
    <row r="251" spans="3:4">
      <c r="C251" s="191"/>
      <c r="D251" s="191"/>
    </row>
    <row r="252" spans="3:4">
      <c r="C252" s="191"/>
      <c r="D252" s="191"/>
    </row>
    <row r="253" spans="3:4">
      <c r="C253" s="191"/>
      <c r="D253" s="191"/>
    </row>
    <row r="254" spans="3:4">
      <c r="C254" s="191"/>
      <c r="D254" s="191"/>
    </row>
    <row r="255" spans="3:4">
      <c r="C255" s="191"/>
      <c r="D255" s="191"/>
    </row>
  </sheetData>
  <sheetProtection sheet="1" objects="1" scenarios="1"/>
  <mergeCells count="4">
    <mergeCell ref="B3:L4"/>
    <mergeCell ref="B2:L2"/>
    <mergeCell ref="N3:W20"/>
    <mergeCell ref="B6:B215"/>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58E3-61F7-4056-8EC9-54C916692CE6}">
  <sheetPr>
    <tabColor rgb="FFFBE4D5"/>
  </sheetPr>
  <dimension ref="A1:R149"/>
  <sheetViews>
    <sheetView zoomScaleNormal="100" workbookViewId="0">
      <selection activeCell="D24" sqref="D24"/>
    </sheetView>
  </sheetViews>
  <sheetFormatPr defaultColWidth="8.7109375" defaultRowHeight="15.95"/>
  <cols>
    <col min="1" max="1" width="2.85546875" style="2" customWidth="1"/>
    <col min="2" max="2" width="3.85546875" style="2" customWidth="1"/>
    <col min="3" max="3" width="38.28515625" style="154" customWidth="1"/>
    <col min="4" max="4" width="67.7109375" style="2"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ht="20.25" customHeight="1">
      <c r="A2" s="41"/>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193" t="s">
        <v>115</v>
      </c>
      <c r="D6" s="194" t="s">
        <v>116</v>
      </c>
      <c r="E6" s="485" t="s">
        <v>232</v>
      </c>
      <c r="F6" s="486"/>
      <c r="G6" s="195" t="s">
        <v>121</v>
      </c>
    </row>
    <row r="7" spans="1:7" ht="20.25" customHeight="1">
      <c r="C7" s="196" t="s">
        <v>117</v>
      </c>
      <c r="D7" s="197" t="s">
        <v>118</v>
      </c>
      <c r="E7" s="487" t="s">
        <v>233</v>
      </c>
      <c r="F7" s="488"/>
      <c r="G7" s="198">
        <v>46232</v>
      </c>
    </row>
    <row r="8" spans="1:7" ht="20.25" customHeight="1" thickBot="1">
      <c r="C8" s="199" t="s">
        <v>119</v>
      </c>
      <c r="D8" s="200">
        <v>0.1</v>
      </c>
      <c r="E8" s="483" t="s">
        <v>234</v>
      </c>
      <c r="F8" s="484"/>
      <c r="G8" s="201">
        <f>+'Allocation Sheet'!D14</f>
        <v>6835082</v>
      </c>
    </row>
    <row r="9" spans="1:7" ht="20.25" customHeight="1" thickBot="1">
      <c r="C9" s="202"/>
      <c r="D9" s="203"/>
      <c r="E9" s="202"/>
      <c r="F9" s="202"/>
      <c r="G9" s="204"/>
    </row>
    <row r="10" spans="1:7" ht="20.25" customHeight="1" thickBot="1">
      <c r="C10" s="409" t="s">
        <v>235</v>
      </c>
      <c r="D10" s="410"/>
      <c r="E10" s="410"/>
      <c r="F10" s="410"/>
      <c r="G10" s="411"/>
    </row>
    <row r="11" spans="1:7" ht="20.25" customHeight="1">
      <c r="C11" s="205" t="s">
        <v>132</v>
      </c>
      <c r="D11" s="448" t="s">
        <v>178</v>
      </c>
      <c r="E11" s="449"/>
      <c r="F11" s="449"/>
      <c r="G11" s="450"/>
    </row>
    <row r="12" spans="1:7" ht="20.25" customHeight="1">
      <c r="C12" s="196" t="s">
        <v>236</v>
      </c>
      <c r="D12" s="206" t="s">
        <v>237</v>
      </c>
      <c r="E12" s="207" t="s">
        <v>238</v>
      </c>
      <c r="F12" s="451">
        <v>5106391307</v>
      </c>
      <c r="G12" s="452"/>
    </row>
    <row r="13" spans="1:7" ht="20.25" customHeight="1">
      <c r="C13" s="196" t="s">
        <v>239</v>
      </c>
      <c r="D13" s="453" t="s">
        <v>240</v>
      </c>
      <c r="E13" s="454"/>
      <c r="F13" s="454"/>
      <c r="G13" s="455"/>
    </row>
    <row r="14" spans="1:7" ht="20.25" customHeight="1">
      <c r="C14" s="196" t="s">
        <v>241</v>
      </c>
      <c r="D14" s="208" t="s">
        <v>242</v>
      </c>
      <c r="E14" s="207" t="s">
        <v>238</v>
      </c>
      <c r="F14" s="451">
        <v>5103838532</v>
      </c>
      <c r="G14" s="452"/>
    </row>
    <row r="15" spans="1:7" ht="20.25" customHeight="1" thickBot="1">
      <c r="C15" s="209" t="s">
        <v>239</v>
      </c>
      <c r="D15" s="480" t="s">
        <v>243</v>
      </c>
      <c r="E15" s="481"/>
      <c r="F15" s="481"/>
      <c r="G15" s="482"/>
    </row>
    <row r="16" spans="1:7" ht="20.25" customHeight="1" thickBot="1">
      <c r="C16" s="202"/>
      <c r="D16" s="90"/>
      <c r="E16" s="91"/>
      <c r="F16" s="91"/>
      <c r="G16" s="91"/>
    </row>
    <row r="17" spans="2:18" ht="20.25" customHeight="1" thickBot="1">
      <c r="C17" s="409" t="s">
        <v>244</v>
      </c>
      <c r="D17" s="410"/>
      <c r="E17" s="410"/>
      <c r="F17" s="410"/>
      <c r="G17" s="411"/>
      <c r="H17" s="210"/>
      <c r="I17" s="210"/>
    </row>
    <row r="18" spans="2:18" ht="20.25" customHeight="1">
      <c r="C18" s="456" t="s">
        <v>122</v>
      </c>
      <c r="D18" s="457"/>
      <c r="E18" s="457"/>
      <c r="F18" s="457"/>
      <c r="G18" s="211">
        <v>0</v>
      </c>
      <c r="H18" s="210"/>
      <c r="I18" s="210"/>
    </row>
    <row r="19" spans="2:18" ht="20.25" customHeight="1">
      <c r="C19" s="458" t="s">
        <v>123</v>
      </c>
      <c r="D19" s="459"/>
      <c r="E19" s="459"/>
      <c r="F19" s="460"/>
      <c r="G19" s="212">
        <v>0</v>
      </c>
      <c r="H19" s="210"/>
      <c r="I19" s="210"/>
    </row>
    <row r="20" spans="2:18" ht="20.25" customHeight="1" thickBot="1">
      <c r="C20" s="489" t="s">
        <v>124</v>
      </c>
      <c r="D20" s="490"/>
      <c r="E20" s="490"/>
      <c r="F20" s="490"/>
      <c r="G20" s="213">
        <v>412130</v>
      </c>
      <c r="H20" s="210"/>
      <c r="I20" s="210"/>
    </row>
    <row r="21" spans="2:18" ht="20.25" customHeight="1" thickBot="1">
      <c r="C21" s="461" t="s">
        <v>245</v>
      </c>
      <c r="D21" s="462"/>
      <c r="E21" s="462"/>
      <c r="F21" s="462"/>
      <c r="G21" s="40">
        <v>412130</v>
      </c>
      <c r="H21" s="210"/>
      <c r="I21" s="210"/>
    </row>
    <row r="22" spans="2:18" ht="20.25" customHeight="1" thickBot="1">
      <c r="C22" s="202"/>
      <c r="D22" s="92"/>
      <c r="E22" s="92"/>
      <c r="F22" s="92"/>
      <c r="G22" s="92"/>
      <c r="H22" s="210"/>
      <c r="I22" s="210"/>
    </row>
    <row r="23" spans="2:18" ht="20.25" customHeight="1" thickBot="1">
      <c r="C23" s="409" t="s">
        <v>246</v>
      </c>
      <c r="D23" s="410"/>
      <c r="E23" s="410"/>
      <c r="F23" s="410"/>
      <c r="G23" s="411"/>
      <c r="H23" s="210"/>
      <c r="I23" s="210"/>
    </row>
    <row r="24" spans="2:18" ht="20.25" customHeight="1" thickBot="1">
      <c r="C24" s="214" t="s">
        <v>247</v>
      </c>
      <c r="D24" s="298"/>
      <c r="E24" s="299" t="s">
        <v>248</v>
      </c>
      <c r="F24" s="299"/>
      <c r="G24" s="300"/>
      <c r="H24" s="215"/>
      <c r="I24" s="215"/>
    </row>
    <row r="25" spans="2:18" ht="20.25" customHeight="1" thickBot="1">
      <c r="C25" s="617"/>
      <c r="D25" s="617"/>
      <c r="E25" s="617"/>
      <c r="F25" s="617"/>
      <c r="G25" s="617"/>
      <c r="H25" s="618"/>
      <c r="I25" s="618"/>
      <c r="P25" s="256"/>
      <c r="Q25" s="407"/>
      <c r="R25" s="407"/>
    </row>
    <row r="26" spans="2:18" ht="20.25" customHeight="1" thickBot="1">
      <c r="C26" s="412" t="s">
        <v>249</v>
      </c>
      <c r="D26" s="413"/>
      <c r="E26" s="413"/>
      <c r="F26" s="413"/>
      <c r="G26" s="414"/>
      <c r="H26" s="215"/>
      <c r="I26" s="215"/>
    </row>
    <row r="27" spans="2:18" ht="20.25" customHeight="1">
      <c r="C27" s="415" t="s">
        <v>250</v>
      </c>
      <c r="D27" s="416"/>
      <c r="E27" s="416" t="s">
        <v>251</v>
      </c>
      <c r="F27" s="416" t="s">
        <v>252</v>
      </c>
      <c r="G27" s="491" t="s">
        <v>253</v>
      </c>
      <c r="H27" s="210"/>
      <c r="I27" s="210"/>
    </row>
    <row r="28" spans="2:18" ht="20.25" customHeight="1">
      <c r="C28" s="417"/>
      <c r="D28" s="418"/>
      <c r="E28" s="418"/>
      <c r="F28" s="418"/>
      <c r="G28" s="492"/>
      <c r="H28" s="210"/>
      <c r="I28" s="210"/>
      <c r="P28" s="44"/>
    </row>
    <row r="29" spans="2:18" ht="20.25" customHeight="1">
      <c r="B29" s="2">
        <v>1</v>
      </c>
      <c r="C29" s="216" t="s">
        <v>254</v>
      </c>
      <c r="D29" s="217"/>
      <c r="E29" s="217"/>
      <c r="F29" s="217"/>
      <c r="G29" s="218"/>
      <c r="H29" s="210"/>
      <c r="I29" s="210"/>
    </row>
    <row r="30" spans="2:18" ht="20.25" customHeight="1">
      <c r="B30" s="2">
        <v>2</v>
      </c>
      <c r="C30" s="493"/>
      <c r="D30" s="470"/>
      <c r="E30" s="219">
        <v>0</v>
      </c>
      <c r="F30" s="220">
        <v>0</v>
      </c>
      <c r="G30" s="35">
        <v>0</v>
      </c>
      <c r="H30" s="210"/>
      <c r="I30" s="210"/>
    </row>
    <row r="31" spans="2:18" ht="20.25" customHeight="1">
      <c r="B31" s="2">
        <v>3</v>
      </c>
      <c r="C31" s="493"/>
      <c r="D31" s="470"/>
      <c r="E31" s="219">
        <v>0</v>
      </c>
      <c r="F31" s="220">
        <v>0</v>
      </c>
      <c r="G31" s="35">
        <v>0</v>
      </c>
      <c r="H31" s="210"/>
      <c r="I31" s="210"/>
    </row>
    <row r="32" spans="2:18" ht="20.25" customHeight="1">
      <c r="B32" s="2">
        <v>4</v>
      </c>
      <c r="C32" s="493"/>
      <c r="D32" s="470"/>
      <c r="E32" s="219">
        <v>0</v>
      </c>
      <c r="F32" s="220">
        <v>0</v>
      </c>
      <c r="G32" s="35">
        <v>0</v>
      </c>
      <c r="H32" s="210"/>
      <c r="I32" s="210"/>
    </row>
    <row r="33" spans="2:7" ht="20.25" customHeight="1">
      <c r="B33" s="2">
        <v>5</v>
      </c>
      <c r="C33" s="425"/>
      <c r="D33" s="426"/>
      <c r="E33" s="219">
        <v>0</v>
      </c>
      <c r="F33" s="220">
        <v>0</v>
      </c>
      <c r="G33" s="35">
        <v>0</v>
      </c>
    </row>
    <row r="34" spans="2:7" ht="20.25" customHeight="1">
      <c r="B34" s="2">
        <v>6</v>
      </c>
      <c r="C34" s="425"/>
      <c r="D34" s="426"/>
      <c r="E34" s="219">
        <v>0</v>
      </c>
      <c r="F34" s="220">
        <v>0</v>
      </c>
      <c r="G34" s="35">
        <v>0</v>
      </c>
    </row>
    <row r="35" spans="2:7" ht="20.25" customHeight="1">
      <c r="B35" s="2">
        <v>7</v>
      </c>
      <c r="C35" s="425"/>
      <c r="D35" s="426"/>
      <c r="E35" s="219">
        <v>0</v>
      </c>
      <c r="F35" s="220">
        <v>0</v>
      </c>
      <c r="G35" s="35">
        <v>0</v>
      </c>
    </row>
    <row r="36" spans="2:7" ht="20.25" customHeight="1">
      <c r="B36" s="2">
        <v>8</v>
      </c>
      <c r="C36" s="425"/>
      <c r="D36" s="426"/>
      <c r="E36" s="219">
        <v>0</v>
      </c>
      <c r="F36" s="220">
        <v>0</v>
      </c>
      <c r="G36" s="35">
        <v>0</v>
      </c>
    </row>
    <row r="37" spans="2:7" ht="20.25" customHeight="1">
      <c r="B37" s="2">
        <v>9</v>
      </c>
      <c r="C37" s="425"/>
      <c r="D37" s="426"/>
      <c r="E37" s="219">
        <v>0</v>
      </c>
      <c r="F37" s="220">
        <v>0</v>
      </c>
      <c r="G37" s="35">
        <v>0</v>
      </c>
    </row>
    <row r="38" spans="2:7" ht="20.25" customHeight="1">
      <c r="B38" s="2">
        <v>10</v>
      </c>
      <c r="C38" s="425"/>
      <c r="D38" s="426"/>
      <c r="E38" s="219">
        <v>0</v>
      </c>
      <c r="F38" s="220">
        <v>0</v>
      </c>
      <c r="G38" s="35">
        <v>0</v>
      </c>
    </row>
    <row r="39" spans="2:7" ht="20.25" customHeight="1">
      <c r="B39" s="2">
        <v>11</v>
      </c>
      <c r="C39" s="286"/>
      <c r="D39" s="287"/>
      <c r="E39" s="219">
        <v>0</v>
      </c>
      <c r="F39" s="220">
        <v>0</v>
      </c>
      <c r="G39" s="35">
        <v>0</v>
      </c>
    </row>
    <row r="40" spans="2:7" ht="20.25" customHeight="1">
      <c r="B40" s="2">
        <v>12</v>
      </c>
      <c r="C40" s="286"/>
      <c r="D40" s="287"/>
      <c r="E40" s="219">
        <v>0</v>
      </c>
      <c r="F40" s="220">
        <v>0</v>
      </c>
      <c r="G40" s="35">
        <v>0</v>
      </c>
    </row>
    <row r="41" spans="2:7" ht="20.25" customHeight="1">
      <c r="B41" s="2">
        <v>13</v>
      </c>
      <c r="C41" s="286"/>
      <c r="D41" s="287"/>
      <c r="E41" s="219">
        <v>0</v>
      </c>
      <c r="F41" s="220">
        <v>0</v>
      </c>
      <c r="G41" s="35">
        <v>0</v>
      </c>
    </row>
    <row r="42" spans="2:7" ht="20.25" customHeight="1">
      <c r="B42" s="2">
        <v>14</v>
      </c>
      <c r="C42" s="286"/>
      <c r="D42" s="287"/>
      <c r="E42" s="219">
        <v>0</v>
      </c>
      <c r="F42" s="220">
        <v>0</v>
      </c>
      <c r="G42" s="35">
        <v>0</v>
      </c>
    </row>
    <row r="43" spans="2:7" ht="20.25" customHeight="1">
      <c r="B43" s="2">
        <v>15</v>
      </c>
      <c r="C43" s="286"/>
      <c r="D43" s="287"/>
      <c r="E43" s="219">
        <v>0</v>
      </c>
      <c r="F43" s="220">
        <v>0</v>
      </c>
      <c r="G43" s="35">
        <v>0</v>
      </c>
    </row>
    <row r="44" spans="2:7" ht="20.25" customHeight="1">
      <c r="B44" s="2">
        <v>16</v>
      </c>
      <c r="C44" s="286"/>
      <c r="D44" s="287"/>
      <c r="E44" s="219">
        <v>0</v>
      </c>
      <c r="F44" s="220">
        <v>0</v>
      </c>
      <c r="G44" s="35">
        <v>0</v>
      </c>
    </row>
    <row r="45" spans="2:7" ht="20.25" customHeight="1">
      <c r="B45" s="2">
        <v>17</v>
      </c>
      <c r="C45" s="286"/>
      <c r="D45" s="287"/>
      <c r="E45" s="219">
        <v>0</v>
      </c>
      <c r="F45" s="220">
        <v>0</v>
      </c>
      <c r="G45" s="35">
        <v>0</v>
      </c>
    </row>
    <row r="46" spans="2:7" ht="20.25" customHeight="1">
      <c r="B46" s="2">
        <v>18</v>
      </c>
      <c r="C46" s="286"/>
      <c r="D46" s="287"/>
      <c r="E46" s="219">
        <v>0</v>
      </c>
      <c r="F46" s="220">
        <v>0</v>
      </c>
      <c r="G46" s="35">
        <v>0</v>
      </c>
    </row>
    <row r="47" spans="2:7" ht="20.25" customHeight="1">
      <c r="B47" s="2">
        <v>19</v>
      </c>
      <c r="C47" s="286"/>
      <c r="D47" s="287"/>
      <c r="E47" s="219">
        <v>0</v>
      </c>
      <c r="F47" s="220">
        <v>0</v>
      </c>
      <c r="G47" s="35">
        <v>0</v>
      </c>
    </row>
    <row r="48" spans="2:7" ht="20.25" customHeight="1">
      <c r="B48" s="2">
        <v>20</v>
      </c>
      <c r="C48" s="286"/>
      <c r="D48" s="287"/>
      <c r="E48" s="219">
        <v>0</v>
      </c>
      <c r="F48" s="220">
        <v>0</v>
      </c>
      <c r="G48" s="35">
        <v>0</v>
      </c>
    </row>
    <row r="49" spans="2:9" ht="20.25" customHeight="1">
      <c r="B49" s="2">
        <v>21</v>
      </c>
      <c r="C49" s="425"/>
      <c r="D49" s="426"/>
      <c r="E49" s="219">
        <v>0</v>
      </c>
      <c r="F49" s="220">
        <v>0</v>
      </c>
      <c r="G49" s="35">
        <v>0</v>
      </c>
      <c r="H49" s="210"/>
      <c r="I49" s="210"/>
    </row>
    <row r="50" spans="2:9" ht="20.25" customHeight="1">
      <c r="B50" s="2">
        <v>22</v>
      </c>
      <c r="C50" s="425"/>
      <c r="D50" s="426"/>
      <c r="E50" s="219">
        <v>0</v>
      </c>
      <c r="F50" s="220">
        <v>0</v>
      </c>
      <c r="G50" s="35">
        <v>0</v>
      </c>
      <c r="H50" s="210"/>
      <c r="I50" s="210"/>
    </row>
    <row r="51" spans="2:9" ht="20.25" customHeight="1">
      <c r="B51" s="2">
        <v>23</v>
      </c>
      <c r="C51" s="425"/>
      <c r="D51" s="426"/>
      <c r="E51" s="219">
        <v>0</v>
      </c>
      <c r="F51" s="220">
        <v>0</v>
      </c>
      <c r="G51" s="35">
        <v>0</v>
      </c>
      <c r="H51" s="210"/>
      <c r="I51" s="210"/>
    </row>
    <row r="52" spans="2:9" ht="20.25" customHeight="1">
      <c r="B52" s="2">
        <v>24</v>
      </c>
      <c r="C52" s="425"/>
      <c r="D52" s="426"/>
      <c r="E52" s="219">
        <v>0</v>
      </c>
      <c r="F52" s="220">
        <v>0</v>
      </c>
      <c r="G52" s="35">
        <v>0</v>
      </c>
      <c r="H52" s="210"/>
      <c r="I52" s="210"/>
    </row>
    <row r="53" spans="2:9" ht="20.25" customHeight="1">
      <c r="B53" s="2">
        <v>25</v>
      </c>
      <c r="C53" s="425"/>
      <c r="D53" s="426"/>
      <c r="E53" s="219">
        <v>0</v>
      </c>
      <c r="F53" s="220">
        <v>0</v>
      </c>
      <c r="G53" s="35">
        <v>0</v>
      </c>
      <c r="H53" s="210"/>
      <c r="I53" s="210"/>
    </row>
    <row r="54" spans="2:9" ht="20.25" customHeight="1">
      <c r="B54" s="2">
        <v>26</v>
      </c>
      <c r="C54" s="427"/>
      <c r="D54" s="428"/>
      <c r="E54" s="219">
        <v>0</v>
      </c>
      <c r="F54" s="220">
        <v>0</v>
      </c>
      <c r="G54" s="35">
        <v>0</v>
      </c>
      <c r="H54" s="210"/>
      <c r="I54" s="210"/>
    </row>
    <row r="55" spans="2:9" ht="20.25" customHeight="1">
      <c r="B55" s="2">
        <v>27</v>
      </c>
      <c r="C55" s="429"/>
      <c r="D55" s="430"/>
      <c r="E55" s="219">
        <v>0</v>
      </c>
      <c r="F55" s="220">
        <v>0</v>
      </c>
      <c r="G55" s="35">
        <v>0</v>
      </c>
      <c r="H55" s="210"/>
      <c r="I55" s="210"/>
    </row>
    <row r="56" spans="2:9" ht="20.25" customHeight="1">
      <c r="B56" s="2">
        <v>28</v>
      </c>
      <c r="C56" s="429"/>
      <c r="D56" s="430"/>
      <c r="E56" s="219">
        <v>0</v>
      </c>
      <c r="F56" s="220">
        <v>0</v>
      </c>
      <c r="G56" s="35">
        <v>0</v>
      </c>
      <c r="H56" s="210"/>
      <c r="I56" s="210"/>
    </row>
    <row r="57" spans="2:9" ht="20.25" customHeight="1">
      <c r="B57" s="2">
        <v>29</v>
      </c>
      <c r="C57" s="471"/>
      <c r="D57" s="472"/>
      <c r="E57" s="219">
        <v>0</v>
      </c>
      <c r="F57" s="220">
        <v>0</v>
      </c>
      <c r="G57" s="35">
        <v>0</v>
      </c>
      <c r="H57" s="210"/>
      <c r="I57" s="210"/>
    </row>
    <row r="58" spans="2:9" ht="20.25" customHeight="1">
      <c r="B58" s="2">
        <v>30</v>
      </c>
      <c r="C58" s="425"/>
      <c r="D58" s="426"/>
      <c r="E58" s="219">
        <v>0</v>
      </c>
      <c r="F58" s="220">
        <v>0</v>
      </c>
      <c r="G58" s="35">
        <v>0</v>
      </c>
      <c r="H58" s="210"/>
      <c r="I58" s="210"/>
    </row>
    <row r="59" spans="2:9" ht="20.25" customHeight="1">
      <c r="B59" s="2">
        <v>31</v>
      </c>
      <c r="C59" s="431" t="s">
        <v>255</v>
      </c>
      <c r="D59" s="432"/>
      <c r="E59" s="432"/>
      <c r="F59" s="433"/>
      <c r="G59" s="221">
        <v>0</v>
      </c>
      <c r="H59" s="210"/>
      <c r="I59" s="210"/>
    </row>
    <row r="60" spans="2:9" ht="20.25" customHeight="1" thickBot="1">
      <c r="C60" s="434" t="s">
        <v>256</v>
      </c>
      <c r="D60" s="435"/>
      <c r="E60" s="436"/>
      <c r="F60" s="436"/>
      <c r="G60" s="36">
        <v>0</v>
      </c>
      <c r="H60" s="215"/>
      <c r="I60" s="215"/>
    </row>
    <row r="61" spans="2:9" ht="20.25" customHeight="1" thickBot="1">
      <c r="C61" s="222"/>
      <c r="D61" s="222"/>
      <c r="E61" s="222"/>
      <c r="F61" s="222"/>
      <c r="G61" s="222"/>
      <c r="H61" s="223"/>
      <c r="I61" s="223"/>
    </row>
    <row r="62" spans="2:9" ht="20.25" customHeight="1" thickBot="1">
      <c r="C62" s="409" t="s">
        <v>257</v>
      </c>
      <c r="D62" s="410"/>
      <c r="E62" s="410"/>
      <c r="F62" s="410"/>
      <c r="G62" s="411"/>
      <c r="H62" s="215"/>
      <c r="I62" s="215"/>
    </row>
    <row r="63" spans="2:9" ht="20.25" customHeight="1">
      <c r="C63" s="437" t="s">
        <v>258</v>
      </c>
      <c r="D63" s="473" t="s">
        <v>259</v>
      </c>
      <c r="E63" s="473"/>
      <c r="F63" s="473"/>
      <c r="G63" s="478" t="s">
        <v>260</v>
      </c>
      <c r="H63" s="210"/>
      <c r="I63" s="210"/>
    </row>
    <row r="64" spans="2:9" ht="20.25" customHeight="1" thickBot="1">
      <c r="C64" s="438"/>
      <c r="D64" s="474"/>
      <c r="E64" s="474"/>
      <c r="F64" s="474"/>
      <c r="G64" s="479"/>
      <c r="H64" s="210"/>
      <c r="I64" s="210"/>
    </row>
    <row r="65" spans="2:7" ht="20.25" customHeight="1">
      <c r="B65" s="2">
        <v>32</v>
      </c>
      <c r="C65" s="475" t="s">
        <v>261</v>
      </c>
      <c r="D65" s="476"/>
      <c r="E65" s="476"/>
      <c r="F65" s="476"/>
      <c r="G65" s="477"/>
    </row>
    <row r="66" spans="2:7" ht="20.25" customHeight="1">
      <c r="B66" s="2">
        <v>33</v>
      </c>
      <c r="C66" s="224"/>
      <c r="D66" s="469"/>
      <c r="E66" s="469"/>
      <c r="F66" s="470"/>
      <c r="G66" s="93">
        <v>0</v>
      </c>
    </row>
    <row r="67" spans="2:7" ht="20.25" customHeight="1">
      <c r="B67" s="2">
        <v>34</v>
      </c>
      <c r="C67" s="224"/>
      <c r="D67" s="465"/>
      <c r="E67" s="465"/>
      <c r="F67" s="465"/>
      <c r="G67" s="93">
        <v>0</v>
      </c>
    </row>
    <row r="68" spans="2:7" ht="20.25" customHeight="1">
      <c r="B68" s="2">
        <v>35</v>
      </c>
      <c r="C68" s="224"/>
      <c r="D68" s="430"/>
      <c r="E68" s="430"/>
      <c r="F68" s="430"/>
      <c r="G68" s="93">
        <v>0</v>
      </c>
    </row>
    <row r="69" spans="2:7" ht="20.25" customHeight="1">
      <c r="B69" s="2">
        <v>36</v>
      </c>
      <c r="C69" s="224"/>
      <c r="D69" s="463"/>
      <c r="E69" s="463"/>
      <c r="F69" s="426"/>
      <c r="G69" s="93">
        <v>0</v>
      </c>
    </row>
    <row r="70" spans="2:7" ht="20.25" customHeight="1">
      <c r="B70" s="2">
        <v>37</v>
      </c>
      <c r="C70" s="422" t="s">
        <v>262</v>
      </c>
      <c r="D70" s="423"/>
      <c r="E70" s="423"/>
      <c r="F70" s="423"/>
      <c r="G70" s="424"/>
    </row>
    <row r="71" spans="2:7" ht="20.25" customHeight="1">
      <c r="B71" s="2">
        <v>38</v>
      </c>
      <c r="C71" s="224"/>
      <c r="D71" s="419"/>
      <c r="E71" s="420"/>
      <c r="F71" s="421"/>
      <c r="G71" s="93">
        <v>0</v>
      </c>
    </row>
    <row r="72" spans="2:7" ht="20.25" customHeight="1">
      <c r="B72" s="2">
        <v>39</v>
      </c>
      <c r="C72" s="224"/>
      <c r="D72" s="419"/>
      <c r="E72" s="420"/>
      <c r="F72" s="421"/>
      <c r="G72" s="93">
        <v>0</v>
      </c>
    </row>
    <row r="73" spans="2:7" ht="20.25" customHeight="1">
      <c r="B73" s="2">
        <v>40</v>
      </c>
      <c r="C73" s="224"/>
      <c r="D73" s="419"/>
      <c r="E73" s="469"/>
      <c r="F73" s="470"/>
      <c r="G73" s="93">
        <v>0</v>
      </c>
    </row>
    <row r="74" spans="2:7" ht="20.25" customHeight="1">
      <c r="B74" s="2">
        <v>41</v>
      </c>
      <c r="C74" s="224"/>
      <c r="D74" s="430"/>
      <c r="E74" s="430"/>
      <c r="F74" s="430"/>
      <c r="G74" s="93">
        <v>0</v>
      </c>
    </row>
    <row r="75" spans="2:7" ht="20.25" customHeight="1">
      <c r="B75" s="2">
        <v>42</v>
      </c>
      <c r="C75" s="422" t="s">
        <v>263</v>
      </c>
      <c r="D75" s="423"/>
      <c r="E75" s="423"/>
      <c r="F75" s="423"/>
      <c r="G75" s="424"/>
    </row>
    <row r="76" spans="2:7" ht="20.25" customHeight="1">
      <c r="B76" s="2">
        <v>43</v>
      </c>
      <c r="C76" s="224"/>
      <c r="D76" s="419"/>
      <c r="E76" s="420"/>
      <c r="F76" s="421"/>
      <c r="G76" s="93">
        <v>0</v>
      </c>
    </row>
    <row r="77" spans="2:7" ht="20.25" customHeight="1">
      <c r="B77" s="2">
        <v>44</v>
      </c>
      <c r="C77" s="224"/>
      <c r="D77" s="419"/>
      <c r="E77" s="420"/>
      <c r="F77" s="421"/>
      <c r="G77" s="93">
        <v>0</v>
      </c>
    </row>
    <row r="78" spans="2:7" ht="20.25" customHeight="1">
      <c r="B78" s="2">
        <v>45</v>
      </c>
      <c r="C78" s="224"/>
      <c r="D78" s="463"/>
      <c r="E78" s="463"/>
      <c r="F78" s="426"/>
      <c r="G78" s="93">
        <v>0</v>
      </c>
    </row>
    <row r="79" spans="2:7" ht="20.25" customHeight="1">
      <c r="B79" s="2">
        <v>46</v>
      </c>
      <c r="C79" s="224"/>
      <c r="D79" s="288"/>
      <c r="E79" s="288"/>
      <c r="F79" s="287"/>
      <c r="G79" s="93">
        <v>0</v>
      </c>
    </row>
    <row r="80" spans="2:7" ht="20.25" customHeight="1">
      <c r="B80" s="2">
        <v>47</v>
      </c>
      <c r="C80" s="224"/>
      <c r="D80" s="288"/>
      <c r="E80" s="288"/>
      <c r="F80" s="287"/>
      <c r="G80" s="93">
        <v>0</v>
      </c>
    </row>
    <row r="81" spans="2:7" ht="20.25" customHeight="1">
      <c r="B81" s="2">
        <v>48</v>
      </c>
      <c r="C81" s="224"/>
      <c r="D81" s="463"/>
      <c r="E81" s="463"/>
      <c r="F81" s="426"/>
      <c r="G81" s="93">
        <v>0</v>
      </c>
    </row>
    <row r="82" spans="2:7" ht="20.25" customHeight="1">
      <c r="B82" s="2">
        <v>49</v>
      </c>
      <c r="C82" s="422" t="s">
        <v>264</v>
      </c>
      <c r="D82" s="423"/>
      <c r="E82" s="423"/>
      <c r="F82" s="423"/>
      <c r="G82" s="424"/>
    </row>
    <row r="83" spans="2:7" ht="20.25" customHeight="1">
      <c r="B83" s="2">
        <v>50</v>
      </c>
      <c r="C83" s="225" t="s">
        <v>265</v>
      </c>
      <c r="D83" s="404" t="s">
        <v>266</v>
      </c>
      <c r="E83" s="405"/>
      <c r="F83" s="405"/>
      <c r="G83" s="93">
        <v>133349</v>
      </c>
    </row>
    <row r="84" spans="2:7" ht="20.25" customHeight="1">
      <c r="B84" s="2">
        <v>51</v>
      </c>
      <c r="C84" s="225" t="s">
        <v>267</v>
      </c>
      <c r="D84" s="404" t="s">
        <v>268</v>
      </c>
      <c r="E84" s="405"/>
      <c r="F84" s="405"/>
      <c r="G84" s="93">
        <v>110714</v>
      </c>
    </row>
    <row r="85" spans="2:7" ht="20.25" customHeight="1">
      <c r="B85" s="2">
        <v>52</v>
      </c>
      <c r="C85" s="225" t="s">
        <v>219</v>
      </c>
      <c r="D85" s="404" t="s">
        <v>269</v>
      </c>
      <c r="E85" s="405"/>
      <c r="F85" s="405"/>
      <c r="G85" s="93">
        <v>168067</v>
      </c>
    </row>
    <row r="86" spans="2:7" ht="20.25" customHeight="1">
      <c r="B86" s="2">
        <v>53</v>
      </c>
      <c r="C86" s="225"/>
      <c r="D86" s="404"/>
      <c r="E86" s="405"/>
      <c r="F86" s="405"/>
      <c r="G86" s="93">
        <v>0</v>
      </c>
    </row>
    <row r="87" spans="2:7" ht="20.25" customHeight="1">
      <c r="B87" s="2">
        <v>54</v>
      </c>
      <c r="C87" s="225"/>
      <c r="D87" s="404"/>
      <c r="E87" s="405"/>
      <c r="F87" s="405"/>
      <c r="G87" s="93">
        <v>0</v>
      </c>
    </row>
    <row r="88" spans="2:7" ht="20.25" customHeight="1">
      <c r="B88" s="2">
        <v>55</v>
      </c>
      <c r="C88" s="225"/>
      <c r="D88" s="404"/>
      <c r="E88" s="405"/>
      <c r="F88" s="405"/>
      <c r="G88" s="93">
        <v>0</v>
      </c>
    </row>
    <row r="89" spans="2:7" ht="20.25" customHeight="1">
      <c r="B89" s="2">
        <v>56</v>
      </c>
      <c r="C89" s="225"/>
      <c r="D89" s="404"/>
      <c r="E89" s="405"/>
      <c r="F89" s="405"/>
      <c r="G89" s="93">
        <v>0</v>
      </c>
    </row>
    <row r="90" spans="2:7" ht="20.25" customHeight="1">
      <c r="B90" s="2">
        <v>57</v>
      </c>
      <c r="C90" s="225"/>
      <c r="D90" s="404"/>
      <c r="E90" s="405"/>
      <c r="F90" s="405"/>
      <c r="G90" s="93">
        <v>0</v>
      </c>
    </row>
    <row r="91" spans="2:7" ht="20.25" customHeight="1">
      <c r="B91" s="2">
        <v>58</v>
      </c>
      <c r="C91" s="225"/>
      <c r="D91" s="404"/>
      <c r="E91" s="405"/>
      <c r="F91" s="405"/>
      <c r="G91" s="93">
        <v>0</v>
      </c>
    </row>
    <row r="92" spans="2:7" ht="20.25" customHeight="1">
      <c r="B92" s="2">
        <v>59</v>
      </c>
      <c r="C92" s="225"/>
      <c r="D92" s="404"/>
      <c r="E92" s="405"/>
      <c r="F92" s="405"/>
      <c r="G92" s="93">
        <v>0</v>
      </c>
    </row>
    <row r="93" spans="2:7" ht="20.25" customHeight="1">
      <c r="B93" s="2">
        <v>60</v>
      </c>
      <c r="C93" s="225"/>
      <c r="D93" s="404"/>
      <c r="E93" s="405"/>
      <c r="F93" s="405"/>
      <c r="G93" s="93">
        <v>0</v>
      </c>
    </row>
    <row r="94" spans="2:7" ht="20.25" customHeight="1">
      <c r="B94" s="2">
        <v>61</v>
      </c>
      <c r="C94" s="225"/>
      <c r="D94" s="404"/>
      <c r="E94" s="405"/>
      <c r="F94" s="405"/>
      <c r="G94" s="93">
        <v>0</v>
      </c>
    </row>
    <row r="95" spans="2:7" ht="20.25" customHeight="1">
      <c r="B95" s="2">
        <v>62</v>
      </c>
      <c r="C95" s="225"/>
      <c r="D95" s="404"/>
      <c r="E95" s="405"/>
      <c r="F95" s="405"/>
      <c r="G95" s="93">
        <v>0</v>
      </c>
    </row>
    <row r="96" spans="2:7" ht="20.25" customHeight="1">
      <c r="B96" s="2">
        <v>63</v>
      </c>
      <c r="C96" s="225"/>
      <c r="D96" s="404"/>
      <c r="E96" s="405"/>
      <c r="F96" s="405"/>
      <c r="G96" s="93">
        <v>0</v>
      </c>
    </row>
    <row r="97" spans="2:7" ht="20.25" customHeight="1">
      <c r="B97" s="2">
        <v>64</v>
      </c>
      <c r="C97" s="225"/>
      <c r="D97" s="404"/>
      <c r="E97" s="405"/>
      <c r="F97" s="406"/>
      <c r="G97" s="93">
        <v>0</v>
      </c>
    </row>
    <row r="98" spans="2:7" ht="20.25" customHeight="1">
      <c r="B98" s="2">
        <v>65</v>
      </c>
      <c r="C98" s="225"/>
      <c r="D98" s="404"/>
      <c r="E98" s="405"/>
      <c r="F98" s="406"/>
      <c r="G98" s="93">
        <v>0</v>
      </c>
    </row>
    <row r="99" spans="2:7" ht="20.25" customHeight="1">
      <c r="B99" s="2">
        <v>66</v>
      </c>
      <c r="C99" s="225"/>
      <c r="D99" s="226"/>
      <c r="E99" s="227"/>
      <c r="F99" s="228"/>
      <c r="G99" s="93">
        <v>0</v>
      </c>
    </row>
    <row r="100" spans="2:7" ht="20.25" customHeight="1">
      <c r="B100" s="2">
        <v>67</v>
      </c>
      <c r="C100" s="225"/>
      <c r="D100" s="229"/>
      <c r="E100" s="229"/>
      <c r="F100" s="229"/>
      <c r="G100" s="93">
        <v>0</v>
      </c>
    </row>
    <row r="101" spans="2:7" ht="20.25" customHeight="1">
      <c r="B101" s="2">
        <v>68</v>
      </c>
      <c r="C101" s="225"/>
      <c r="D101" s="404"/>
      <c r="E101" s="405"/>
      <c r="F101" s="406"/>
      <c r="G101" s="93">
        <v>0</v>
      </c>
    </row>
    <row r="102" spans="2:7" ht="20.25" customHeight="1">
      <c r="B102" s="2">
        <v>69</v>
      </c>
      <c r="C102" s="225"/>
      <c r="D102" s="404"/>
      <c r="E102" s="405"/>
      <c r="F102" s="406"/>
      <c r="G102" s="93">
        <v>0</v>
      </c>
    </row>
    <row r="103" spans="2:7" ht="20.25" customHeight="1">
      <c r="B103" s="2">
        <v>70</v>
      </c>
      <c r="C103" s="225"/>
      <c r="D103" s="404"/>
      <c r="E103" s="405"/>
      <c r="F103" s="406"/>
      <c r="G103" s="93">
        <v>0</v>
      </c>
    </row>
    <row r="104" spans="2:7" ht="20.25" customHeight="1">
      <c r="B104" s="2">
        <v>71</v>
      </c>
      <c r="C104" s="225"/>
      <c r="D104" s="404"/>
      <c r="E104" s="405"/>
      <c r="F104" s="406"/>
      <c r="G104" s="93">
        <v>0</v>
      </c>
    </row>
    <row r="105" spans="2:7" ht="20.25" customHeight="1">
      <c r="B105" s="2">
        <v>72</v>
      </c>
      <c r="C105" s="225"/>
      <c r="D105" s="404"/>
      <c r="E105" s="405"/>
      <c r="F105" s="406"/>
      <c r="G105" s="93">
        <v>0</v>
      </c>
    </row>
    <row r="106" spans="2:7" ht="20.25" customHeight="1">
      <c r="B106" s="2">
        <v>73</v>
      </c>
      <c r="C106" s="225"/>
      <c r="D106" s="404"/>
      <c r="E106" s="405"/>
      <c r="F106" s="406"/>
      <c r="G106" s="93">
        <v>0</v>
      </c>
    </row>
    <row r="107" spans="2:7" ht="20.25" customHeight="1">
      <c r="B107" s="2">
        <v>74</v>
      </c>
      <c r="C107" s="225"/>
      <c r="D107" s="404"/>
      <c r="E107" s="405"/>
      <c r="F107" s="406"/>
      <c r="G107" s="93">
        <v>0</v>
      </c>
    </row>
    <row r="108" spans="2:7" ht="20.25" customHeight="1">
      <c r="B108" s="2">
        <v>75</v>
      </c>
      <c r="C108" s="225"/>
      <c r="D108" s="404"/>
      <c r="E108" s="405"/>
      <c r="F108" s="406"/>
      <c r="G108" s="93">
        <v>0</v>
      </c>
    </row>
    <row r="109" spans="2:7" ht="20.25" customHeight="1">
      <c r="B109" s="2">
        <v>76</v>
      </c>
      <c r="C109" s="230"/>
      <c r="D109" s="404"/>
      <c r="E109" s="405"/>
      <c r="F109" s="406"/>
      <c r="G109" s="93">
        <v>0</v>
      </c>
    </row>
    <row r="110" spans="2:7" ht="20.25" customHeight="1">
      <c r="B110" s="2">
        <v>77</v>
      </c>
      <c r="C110" s="230"/>
      <c r="D110" s="404"/>
      <c r="E110" s="405"/>
      <c r="F110" s="406"/>
      <c r="G110" s="93">
        <v>0</v>
      </c>
    </row>
    <row r="111" spans="2:7" ht="20.25" customHeight="1">
      <c r="B111" s="2">
        <v>78</v>
      </c>
      <c r="C111" s="230"/>
      <c r="D111" s="404"/>
      <c r="E111" s="405"/>
      <c r="F111" s="406"/>
      <c r="G111" s="93">
        <v>0</v>
      </c>
    </row>
    <row r="112" spans="2:7" ht="20.25" customHeight="1">
      <c r="B112" s="2">
        <v>79</v>
      </c>
      <c r="C112" s="231"/>
      <c r="D112" s="404"/>
      <c r="E112" s="405"/>
      <c r="F112" s="406"/>
      <c r="G112" s="93">
        <v>0</v>
      </c>
    </row>
    <row r="113" spans="2:7" ht="20.25" customHeight="1">
      <c r="B113" s="2">
        <v>80</v>
      </c>
      <c r="C113" s="422" t="s">
        <v>270</v>
      </c>
      <c r="D113" s="423"/>
      <c r="E113" s="423"/>
      <c r="F113" s="423"/>
      <c r="G113" s="424"/>
    </row>
    <row r="114" spans="2:7" ht="20.25" customHeight="1">
      <c r="B114" s="2">
        <v>81</v>
      </c>
      <c r="C114" s="232"/>
      <c r="D114" s="465"/>
      <c r="E114" s="465"/>
      <c r="F114" s="465"/>
      <c r="G114" s="93">
        <v>0</v>
      </c>
    </row>
    <row r="115" spans="2:7" ht="20.25" customHeight="1">
      <c r="B115" s="2">
        <v>82</v>
      </c>
      <c r="C115" s="232"/>
      <c r="D115" s="430"/>
      <c r="E115" s="430"/>
      <c r="F115" s="430"/>
      <c r="G115" s="93">
        <v>0</v>
      </c>
    </row>
    <row r="116" spans="2:7" ht="20.25" customHeight="1">
      <c r="B116" s="2">
        <v>83</v>
      </c>
      <c r="C116" s="232"/>
      <c r="D116" s="430"/>
      <c r="E116" s="430"/>
      <c r="F116" s="430"/>
      <c r="G116" s="93">
        <v>0</v>
      </c>
    </row>
    <row r="117" spans="2:7" ht="20.25" customHeight="1">
      <c r="B117" s="2">
        <v>84</v>
      </c>
      <c r="C117" s="232"/>
      <c r="D117" s="430"/>
      <c r="E117" s="430"/>
      <c r="F117" s="430"/>
      <c r="G117" s="93">
        <v>0</v>
      </c>
    </row>
    <row r="118" spans="2:7" ht="20.25" customHeight="1">
      <c r="B118" s="2">
        <v>85</v>
      </c>
      <c r="C118" s="232"/>
      <c r="D118" s="430"/>
      <c r="E118" s="430"/>
      <c r="F118" s="430"/>
      <c r="G118" s="93">
        <v>0</v>
      </c>
    </row>
    <row r="119" spans="2:7" ht="20.25" customHeight="1">
      <c r="B119" s="2">
        <v>86</v>
      </c>
      <c r="C119" s="232"/>
      <c r="D119" s="430"/>
      <c r="E119" s="430"/>
      <c r="F119" s="430"/>
      <c r="G119" s="93">
        <v>0</v>
      </c>
    </row>
    <row r="120" spans="2:7" ht="20.25" customHeight="1">
      <c r="B120" s="2">
        <v>87</v>
      </c>
      <c r="C120" s="232"/>
      <c r="D120" s="430"/>
      <c r="E120" s="430"/>
      <c r="F120" s="430"/>
      <c r="G120" s="93">
        <v>0</v>
      </c>
    </row>
    <row r="121" spans="2:7" ht="20.25" customHeight="1">
      <c r="B121" s="2">
        <v>88</v>
      </c>
      <c r="C121" s="232"/>
      <c r="D121" s="430"/>
      <c r="E121" s="430"/>
      <c r="F121" s="430"/>
      <c r="G121" s="93">
        <v>0</v>
      </c>
    </row>
    <row r="122" spans="2:7" ht="20.25" customHeight="1">
      <c r="B122" s="2">
        <v>89</v>
      </c>
      <c r="C122" s="232"/>
      <c r="D122" s="430"/>
      <c r="E122" s="430"/>
      <c r="F122" s="430"/>
      <c r="G122" s="93">
        <v>0</v>
      </c>
    </row>
    <row r="123" spans="2:7" ht="20.25" customHeight="1">
      <c r="B123" s="2">
        <v>90</v>
      </c>
      <c r="C123" s="232"/>
      <c r="D123" s="430"/>
      <c r="E123" s="430"/>
      <c r="F123" s="430"/>
      <c r="G123" s="93">
        <v>0</v>
      </c>
    </row>
    <row r="124" spans="2:7" ht="20.25" customHeight="1">
      <c r="B124" s="2">
        <v>91</v>
      </c>
      <c r="C124" s="232"/>
      <c r="D124" s="430"/>
      <c r="E124" s="430"/>
      <c r="F124" s="430"/>
      <c r="G124" s="93">
        <v>0</v>
      </c>
    </row>
    <row r="125" spans="2:7" ht="20.25" customHeight="1">
      <c r="B125" s="2">
        <v>92</v>
      </c>
      <c r="C125" s="232"/>
      <c r="D125" s="430"/>
      <c r="E125" s="430"/>
      <c r="F125" s="430"/>
      <c r="G125" s="93">
        <v>0</v>
      </c>
    </row>
    <row r="126" spans="2:7" ht="20.25" customHeight="1">
      <c r="B126" s="2">
        <v>93</v>
      </c>
      <c r="C126" s="232"/>
      <c r="D126" s="430"/>
      <c r="E126" s="430"/>
      <c r="F126" s="430"/>
      <c r="G126" s="93">
        <v>0</v>
      </c>
    </row>
    <row r="127" spans="2:7" ht="20.25" customHeight="1">
      <c r="B127" s="2">
        <v>94</v>
      </c>
      <c r="C127" s="232"/>
      <c r="D127" s="466"/>
      <c r="E127" s="463"/>
      <c r="F127" s="426"/>
      <c r="G127" s="93">
        <v>0</v>
      </c>
    </row>
    <row r="128" spans="2:7" ht="20.25" customHeight="1" thickBot="1">
      <c r="C128" s="434" t="s">
        <v>271</v>
      </c>
      <c r="D128" s="467"/>
      <c r="E128" s="468"/>
      <c r="F128" s="468"/>
      <c r="G128" s="37">
        <v>0</v>
      </c>
    </row>
    <row r="129" spans="3:7" ht="20.25" customHeight="1">
      <c r="C129" s="210"/>
      <c r="D129" s="210"/>
      <c r="E129" s="210"/>
      <c r="F129" s="210"/>
      <c r="G129" s="210"/>
    </row>
    <row r="130" spans="3:7" ht="20.25" customHeight="1">
      <c r="C130" s="464" t="s">
        <v>272</v>
      </c>
      <c r="D130" s="464"/>
      <c r="E130" s="464"/>
      <c r="F130" s="464"/>
      <c r="G130" s="464"/>
    </row>
    <row r="131" spans="3:7" ht="20.25" customHeight="1">
      <c r="C131" s="418" t="s">
        <v>258</v>
      </c>
      <c r="D131" s="418"/>
      <c r="E131" s="418"/>
      <c r="F131" s="418"/>
      <c r="G131" s="418" t="s">
        <v>273</v>
      </c>
    </row>
    <row r="132" spans="3:7" ht="20.25" customHeight="1">
      <c r="C132" s="418"/>
      <c r="D132" s="418"/>
      <c r="E132" s="418"/>
      <c r="F132" s="418"/>
      <c r="G132" s="418"/>
    </row>
    <row r="133" spans="3:7" ht="20.25" customHeight="1">
      <c r="C133" s="439" t="s">
        <v>274</v>
      </c>
      <c r="D133" s="440"/>
      <c r="E133" s="440"/>
      <c r="F133" s="441"/>
      <c r="G133" s="38">
        <v>0</v>
      </c>
    </row>
    <row r="134" spans="3:7" ht="20.25" customHeight="1">
      <c r="C134" s="439" t="s">
        <v>261</v>
      </c>
      <c r="D134" s="440"/>
      <c r="E134" s="440"/>
      <c r="F134" s="441"/>
      <c r="G134" s="38">
        <v>0</v>
      </c>
    </row>
    <row r="135" spans="3:7" ht="20.25" customHeight="1">
      <c r="C135" s="439" t="s">
        <v>262</v>
      </c>
      <c r="D135" s="440"/>
      <c r="E135" s="440"/>
      <c r="F135" s="441"/>
      <c r="G135" s="38">
        <v>0</v>
      </c>
    </row>
    <row r="136" spans="3:7" ht="20.25" customHeight="1">
      <c r="C136" s="439" t="s">
        <v>263</v>
      </c>
      <c r="D136" s="440"/>
      <c r="E136" s="440"/>
      <c r="F136" s="441"/>
      <c r="G136" s="38">
        <v>0</v>
      </c>
    </row>
    <row r="137" spans="3:7" ht="20.25" customHeight="1">
      <c r="C137" s="439" t="s">
        <v>264</v>
      </c>
      <c r="D137" s="440"/>
      <c r="E137" s="440"/>
      <c r="F137" s="441"/>
      <c r="G137" s="38">
        <v>412130</v>
      </c>
    </row>
    <row r="138" spans="3:7" ht="20.25" customHeight="1">
      <c r="C138" s="439" t="s">
        <v>270</v>
      </c>
      <c r="D138" s="440"/>
      <c r="E138" s="440"/>
      <c r="F138" s="441"/>
      <c r="G138" s="38">
        <v>0</v>
      </c>
    </row>
    <row r="139" spans="3:7" ht="20.25" customHeight="1">
      <c r="C139" s="445" t="s">
        <v>275</v>
      </c>
      <c r="D139" s="446"/>
      <c r="E139" s="446"/>
      <c r="F139" s="447"/>
      <c r="G139" s="38">
        <v>41213</v>
      </c>
    </row>
    <row r="140" spans="3:7" ht="20.25" customHeight="1">
      <c r="C140" s="439" t="s">
        <v>97</v>
      </c>
      <c r="D140" s="440"/>
      <c r="E140" s="440"/>
      <c r="F140" s="441"/>
      <c r="G140" s="38">
        <v>0</v>
      </c>
    </row>
    <row r="141" spans="3:7" ht="17.25" customHeight="1">
      <c r="C141" s="445" t="s">
        <v>276</v>
      </c>
      <c r="D141" s="446"/>
      <c r="E141" s="446"/>
      <c r="F141" s="447"/>
      <c r="G141" s="38">
        <v>0</v>
      </c>
    </row>
    <row r="142" spans="3:7" ht="17.25" customHeight="1">
      <c r="C142" s="439" t="s">
        <v>98</v>
      </c>
      <c r="D142" s="440"/>
      <c r="E142" s="440"/>
      <c r="F142" s="441"/>
      <c r="G142" s="38">
        <v>0</v>
      </c>
    </row>
    <row r="143" spans="3:7">
      <c r="C143" s="442" t="s">
        <v>277</v>
      </c>
      <c r="D143" s="443"/>
      <c r="E143" s="443"/>
      <c r="F143" s="444"/>
      <c r="G143" s="39">
        <v>412130</v>
      </c>
    </row>
    <row r="144" spans="3:7">
      <c r="C144" s="2"/>
    </row>
    <row r="145" s="2" customFormat="1"/>
    <row r="146" s="2" customFormat="1"/>
    <row r="147" s="2" customFormat="1"/>
    <row r="148" s="2" customFormat="1"/>
    <row r="149" s="2" customFormat="1"/>
  </sheetData>
  <sheetProtection sheet="1" objects="1" scenarios="1"/>
  <dataConsolidate/>
  <mergeCells count="125">
    <mergeCell ref="D15:G15"/>
    <mergeCell ref="E8:F8"/>
    <mergeCell ref="E6:F6"/>
    <mergeCell ref="E7:F7"/>
    <mergeCell ref="C25:I25"/>
    <mergeCell ref="C20:F20"/>
    <mergeCell ref="D97:F97"/>
    <mergeCell ref="D98:F98"/>
    <mergeCell ref="D83:F83"/>
    <mergeCell ref="D84:F84"/>
    <mergeCell ref="D85:F85"/>
    <mergeCell ref="D86:F86"/>
    <mergeCell ref="D87:F87"/>
    <mergeCell ref="D88:F88"/>
    <mergeCell ref="D89:F89"/>
    <mergeCell ref="D90:F90"/>
    <mergeCell ref="D91:F91"/>
    <mergeCell ref="G27:G28"/>
    <mergeCell ref="C51:D51"/>
    <mergeCell ref="C30:D30"/>
    <mergeCell ref="C31:D31"/>
    <mergeCell ref="C32:D32"/>
    <mergeCell ref="C33:D33"/>
    <mergeCell ref="C34:D34"/>
    <mergeCell ref="C35:D35"/>
    <mergeCell ref="C36:D36"/>
    <mergeCell ref="C37:D37"/>
    <mergeCell ref="C38:D38"/>
    <mergeCell ref="C49:D49"/>
    <mergeCell ref="C50:D50"/>
    <mergeCell ref="D73:F73"/>
    <mergeCell ref="D74:F74"/>
    <mergeCell ref="C57:D57"/>
    <mergeCell ref="D63:F64"/>
    <mergeCell ref="D66:F66"/>
    <mergeCell ref="D67:F67"/>
    <mergeCell ref="D68:F68"/>
    <mergeCell ref="D69:F69"/>
    <mergeCell ref="D71:F71"/>
    <mergeCell ref="C70:G70"/>
    <mergeCell ref="C65:G65"/>
    <mergeCell ref="G63:G64"/>
    <mergeCell ref="D118:F118"/>
    <mergeCell ref="D114:F114"/>
    <mergeCell ref="C113:G113"/>
    <mergeCell ref="D78:F78"/>
    <mergeCell ref="C140:F140"/>
    <mergeCell ref="C133:F133"/>
    <mergeCell ref="C134:F134"/>
    <mergeCell ref="C135:F135"/>
    <mergeCell ref="D125:F125"/>
    <mergeCell ref="D126:F126"/>
    <mergeCell ref="D127:F127"/>
    <mergeCell ref="C128:F128"/>
    <mergeCell ref="C137:F137"/>
    <mergeCell ref="C138:F138"/>
    <mergeCell ref="C139:F139"/>
    <mergeCell ref="D123:F123"/>
    <mergeCell ref="D124:F124"/>
    <mergeCell ref="D115:F115"/>
    <mergeCell ref="D116:F116"/>
    <mergeCell ref="D92:F92"/>
    <mergeCell ref="D93:F93"/>
    <mergeCell ref="D94:F94"/>
    <mergeCell ref="D95:F95"/>
    <mergeCell ref="D96:F96"/>
    <mergeCell ref="C142:F142"/>
    <mergeCell ref="C143:F143"/>
    <mergeCell ref="C141:F141"/>
    <mergeCell ref="C10:G10"/>
    <mergeCell ref="D11:G11"/>
    <mergeCell ref="F12:G12"/>
    <mergeCell ref="D13:G13"/>
    <mergeCell ref="F14:G14"/>
    <mergeCell ref="C18:F18"/>
    <mergeCell ref="C19:F19"/>
    <mergeCell ref="C21:F21"/>
    <mergeCell ref="C17:G17"/>
    <mergeCell ref="C23:G23"/>
    <mergeCell ref="D119:F119"/>
    <mergeCell ref="D120:F120"/>
    <mergeCell ref="D121:F121"/>
    <mergeCell ref="D81:F81"/>
    <mergeCell ref="D122:F122"/>
    <mergeCell ref="C130:G130"/>
    <mergeCell ref="C131:F132"/>
    <mergeCell ref="C136:F136"/>
    <mergeCell ref="C82:G82"/>
    <mergeCell ref="G131:G132"/>
    <mergeCell ref="D117:F117"/>
    <mergeCell ref="D111:F111"/>
    <mergeCell ref="D112:F112"/>
    <mergeCell ref="D102:F102"/>
    <mergeCell ref="D103:F103"/>
    <mergeCell ref="D104:F104"/>
    <mergeCell ref="D105:F105"/>
    <mergeCell ref="D106:F106"/>
    <mergeCell ref="D107:F107"/>
    <mergeCell ref="D108:F108"/>
    <mergeCell ref="D109:F109"/>
    <mergeCell ref="D110:F110"/>
    <mergeCell ref="D101:F101"/>
    <mergeCell ref="Q25:R25"/>
    <mergeCell ref="C2:G2"/>
    <mergeCell ref="C1:D1"/>
    <mergeCell ref="C4:G5"/>
    <mergeCell ref="E1:G1"/>
    <mergeCell ref="C62:G62"/>
    <mergeCell ref="C26:G26"/>
    <mergeCell ref="C27:D28"/>
    <mergeCell ref="E27:E28"/>
    <mergeCell ref="F27:F28"/>
    <mergeCell ref="D76:F76"/>
    <mergeCell ref="D77:F77"/>
    <mergeCell ref="C75:G75"/>
    <mergeCell ref="C52:D52"/>
    <mergeCell ref="C53:D53"/>
    <mergeCell ref="C54:D54"/>
    <mergeCell ref="C55:D55"/>
    <mergeCell ref="C56:D56"/>
    <mergeCell ref="D72:F72"/>
    <mergeCell ref="C58:D58"/>
    <mergeCell ref="C59:F59"/>
    <mergeCell ref="C60:F60"/>
    <mergeCell ref="C63:C64"/>
  </mergeCells>
  <conditionalFormatting sqref="D8">
    <cfRule type="cellIs" dxfId="114" priority="16" stopIfTrue="1" operator="lessThan">
      <formula>0.01</formula>
    </cfRule>
  </conditionalFormatting>
  <conditionalFormatting sqref="E30:E58">
    <cfRule type="cellIs" dxfId="113" priority="1" operator="greaterThan">
      <formula>228000</formula>
    </cfRule>
  </conditionalFormatting>
  <conditionalFormatting sqref="F30:F58">
    <cfRule type="cellIs" dxfId="112" priority="2" operator="greaterThan">
      <formula>1</formula>
    </cfRule>
  </conditionalFormatting>
  <conditionalFormatting sqref="G8">
    <cfRule type="cellIs" dxfId="111" priority="15" operator="lessThan">
      <formula>100</formula>
    </cfRule>
  </conditionalFormatting>
  <conditionalFormatting sqref="G140">
    <cfRule type="expression" dxfId="110" priority="5">
      <formula>AND(G140&lt;&gt;"",G139&lt;&gt;"",G140&gt;G139)</formula>
    </cfRule>
  </conditionalFormatting>
  <conditionalFormatting sqref="G142">
    <cfRule type="expression" dxfId="109" priority="3">
      <formula>AND(G142&lt;&gt;"",G141&lt;&gt;"",G142&gt;G141)</formula>
    </cfRule>
  </conditionalFormatting>
  <conditionalFormatting sqref="H139">
    <cfRule type="cellIs" dxfId="108" priority="22" operator="lessThan">
      <formula>$H$140</formula>
    </cfRule>
  </conditionalFormatting>
  <conditionalFormatting sqref="H135:K135">
    <cfRule type="cellIs" dxfId="107" priority="11" operator="greaterThan">
      <formula>$G$135</formula>
    </cfRule>
  </conditionalFormatting>
  <conditionalFormatting sqref="O115">
    <cfRule type="cellIs" dxfId="106" priority="14" operator="greaterThan">
      <formula>$O$114</formula>
    </cfRule>
  </conditionalFormatting>
  <dataValidations xWindow="637" yWindow="739" count="11">
    <dataValidation allowBlank="1" showInputMessage="1" showErrorMessage="1" prompt="The county's SUBG allocation in this cell will auto-populate the rest of the program sheets in this workbook and support accurate expense reporting. " sqref="G8" xr:uid="{FF91E8E1-7B5C-480A-B95D-2357814B5239}"/>
    <dataValidation allowBlank="1" showErrorMessage="1" sqref="C12:D13 E12:F12" xr:uid="{7B888960-5584-43AF-A921-19A03AC0FFD2}"/>
    <dataValidation allowBlank="1" showInputMessage="1" showErrorMessage="1" prompt="Enter submission date, other program sheets will auto-populate." sqref="G7" xr:uid="{903F06F2-ECD0-47B4-8863-64221298AAAB}"/>
    <dataValidation allowBlank="1" showInputMessage="1" showErrorMessage="1" prompt="Entering the county's PATH allocation in this cell will auto-populate the rest of the program sheets in this work book and support accurate expense reporting. " sqref="E8" xr:uid="{C0C54F80-1B91-4755-987C-27EC6E8995F5}"/>
    <dataValidation allowBlank="1" showInputMessage="1" showErrorMessage="1" prompt="Entering the county's ICR in this cell will Auto-populate the rest of the program sheets in this work book with your Indirect Cost Rate. " sqref="C8" xr:uid="{25EC99DA-81CD-434C-9E47-E3888283C204}"/>
    <dataValidation allowBlank="1" showInputMessage="1" showErrorMessage="1" prompt="Enter submission date, other Enclosure 8 sheets will auto-populate." sqref="G9" xr:uid="{DABAFD96-D0B4-4791-9C14-199CB19965AD}"/>
    <dataValidation allowBlank="1" showDropDown="1" showInputMessage="1" showErrorMessage="1" sqref="D14" xr:uid="{2FEB0B3A-1154-4C0E-9A16-6FC52ED62971}"/>
    <dataValidation allowBlank="1" showInputMessage="1" prompt="Entering the county's ICR in this cell will Auto-populate the rest of the program sheets in this work book with your Indirect Cost Rate. " sqref="D8" xr:uid="{1503DCEF-7431-4C38-9E84-0FA137C908F9}"/>
    <dataValidation allowBlank="1" showInputMessage="1" showErrorMessage="1" prompt="Per federal guidelines, the maximum salary may not exceed $228,000 for SFY 2026-27." sqref="E30:E58" xr:uid="{22C4CCC0-181E-4D7F-85D2-3BF9F6020ECA}"/>
    <dataValidation allowBlank="1" showErrorMessage="1" prompt="Select county name from drop-down list, other program sheets will auto-populate." sqref="D9" xr:uid="{300601FE-273C-0A47-A954-A76EAD173500}"/>
    <dataValidation allowBlank="1" showInputMessage="1" showErrorMessage="1" prompt="Enter Program Name." sqref="D11:G11" xr:uid="{427B3761-946E-45B9-9E73-F4CD77BB64DB}"/>
  </dataValidations>
  <hyperlinks>
    <hyperlink ref="D13" r:id="rId1" xr:uid="{02AFEF86-6255-4C23-A16F-0EB00ADFA2BB}"/>
    <hyperlink ref="D15" r:id="rId2" xr:uid="{21020FF4-E193-42DD-907B-5085CB2EC60E}"/>
  </hyperlinks>
  <pageMargins left="0.7" right="0.7" top="0.75" bottom="0.75" header="0.3" footer="0.3"/>
  <extLst>
    <ext xmlns:x14="http://schemas.microsoft.com/office/spreadsheetml/2009/9/main" uri="{CCE6A557-97BC-4b89-ADB6-D9C93CAAB3DF}">
      <x14:dataValidations xmlns:xm="http://schemas.microsoft.com/office/excel/2006/main" xWindow="637" yWindow="739" count="3">
        <x14:dataValidation type="list" allowBlank="1" showInputMessage="1" showErrorMessage="1" xr:uid="{D515EB5D-904E-4FA7-9F1E-7131E2E986F7}">
          <x14:formula1>
            <xm:f>Instructions!$D$91:$D$93</xm:f>
          </x14:formula1>
          <xm:sqref>C66:C69</xm:sqref>
        </x14:dataValidation>
        <x14:dataValidation type="list" allowBlank="1" showInputMessage="1" showErrorMessage="1" xr:uid="{B6E935C0-79AC-40BF-826E-444E63FB97CA}">
          <x14:formula1>
            <xm:f>Instructions!$D$117:$D$128</xm:f>
          </x14:formula1>
          <xm:sqref>C114:C127</xm:sqref>
        </x14:dataValidation>
        <x14:dataValidation type="list" allowBlank="1" showInputMessage="1" showErrorMessage="1" xr:uid="{BBF28480-369A-453D-85AA-6D9EAE9DE357}">
          <x14:formula1>
            <xm:f>Instructions!$D$108:$D$113</xm:f>
          </x14:formula1>
          <xm:sqref>C76:C81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DDFE-D117-4F6A-BDA6-966D5F29832A}">
  <sheetPr>
    <tabColor rgb="FFFBE4D5"/>
  </sheetPr>
  <dimension ref="A1:R149"/>
  <sheetViews>
    <sheetView zoomScaleNormal="100" workbookViewId="0">
      <selection activeCell="G24" sqref="D24:G24"/>
    </sheetView>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v>46232</v>
      </c>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257" t="s">
        <v>149</v>
      </c>
      <c r="E11" s="258"/>
      <c r="F11" s="258"/>
      <c r="G11" s="259"/>
    </row>
    <row r="12" spans="1:7" ht="20.25" customHeight="1">
      <c r="C12" s="9" t="s">
        <v>236</v>
      </c>
      <c r="D12" s="141" t="s">
        <v>237</v>
      </c>
      <c r="E12" s="13" t="s">
        <v>238</v>
      </c>
      <c r="F12" s="494">
        <v>5106391307</v>
      </c>
      <c r="G12" s="495"/>
    </row>
    <row r="13" spans="1:7" ht="20.25" customHeight="1">
      <c r="C13" s="9" t="s">
        <v>239</v>
      </c>
      <c r="D13" s="260" t="s">
        <v>240</v>
      </c>
      <c r="E13" s="261"/>
      <c r="F13" s="261"/>
      <c r="G13" s="262"/>
    </row>
    <row r="14" spans="1:7" ht="20.25" customHeight="1">
      <c r="C14" s="9" t="s">
        <v>241</v>
      </c>
      <c r="D14" s="250" t="s">
        <v>242</v>
      </c>
      <c r="E14" s="13" t="s">
        <v>238</v>
      </c>
      <c r="F14" s="496">
        <v>5103838532</v>
      </c>
      <c r="G14" s="497"/>
    </row>
    <row r="15" spans="1:7" ht="20.25" customHeight="1" thickBot="1">
      <c r="C15" s="14" t="s">
        <v>239</v>
      </c>
      <c r="D15" s="251" t="s">
        <v>243</v>
      </c>
      <c r="E15" s="252"/>
      <c r="F15" s="252"/>
      <c r="G15" s="25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233">
        <v>4890254</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4890254</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295"/>
      <c r="E24" s="296" t="s">
        <v>248</v>
      </c>
      <c r="F24" s="296"/>
      <c r="G24" s="297"/>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246"/>
      <c r="D38" s="247"/>
      <c r="E38" s="20">
        <v>0</v>
      </c>
      <c r="F38" s="21">
        <v>0</v>
      </c>
      <c r="G38" s="22">
        <f t="shared" ref="G38:G48" si="1">E38*F38</f>
        <v>0</v>
      </c>
    </row>
    <row r="39" spans="2:7" ht="20.25" customHeight="1">
      <c r="B39" s="2">
        <v>11</v>
      </c>
      <c r="C39" s="246"/>
      <c r="D39" s="247"/>
      <c r="E39" s="20">
        <v>0</v>
      </c>
      <c r="F39" s="21">
        <v>0</v>
      </c>
      <c r="G39" s="22">
        <f t="shared" si="1"/>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26"/>
      <c r="D54" s="527"/>
      <c r="E54" s="20">
        <v>0</v>
      </c>
      <c r="F54" s="21">
        <v>0</v>
      </c>
      <c r="G54" s="22">
        <f t="shared" si="0"/>
        <v>0</v>
      </c>
    </row>
    <row r="55" spans="2:9" ht="20.25" customHeight="1">
      <c r="B55" s="2">
        <v>27</v>
      </c>
      <c r="C55" s="554"/>
      <c r="D55" s="555"/>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56"/>
      <c r="D57" s="528"/>
      <c r="E57" s="20">
        <v>0</v>
      </c>
      <c r="F57" s="21">
        <v>0</v>
      </c>
      <c r="G57" s="22">
        <f t="shared" si="0"/>
        <v>0</v>
      </c>
    </row>
    <row r="58" spans="2:9" ht="20.25" customHeight="1">
      <c r="B58" s="2">
        <v>30</v>
      </c>
      <c r="C58" s="581"/>
      <c r="D58" s="582"/>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10"/>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234" t="s">
        <v>142</v>
      </c>
      <c r="D83" s="498" t="s">
        <v>278</v>
      </c>
      <c r="E83" s="499"/>
      <c r="F83" s="500"/>
      <c r="G83" s="235">
        <v>138760</v>
      </c>
    </row>
    <row r="84" spans="2:7" ht="20.25" customHeight="1">
      <c r="B84" s="2">
        <v>51</v>
      </c>
      <c r="C84" s="234" t="s">
        <v>150</v>
      </c>
      <c r="D84" s="498" t="s">
        <v>279</v>
      </c>
      <c r="E84" s="499"/>
      <c r="F84" s="500"/>
      <c r="G84" s="235">
        <v>200000</v>
      </c>
    </row>
    <row r="85" spans="2:7" ht="20.25" customHeight="1">
      <c r="B85" s="2">
        <v>52</v>
      </c>
      <c r="C85" s="234" t="s">
        <v>162</v>
      </c>
      <c r="D85" s="498" t="s">
        <v>280</v>
      </c>
      <c r="E85" s="499"/>
      <c r="F85" s="500"/>
      <c r="G85" s="235">
        <v>113490</v>
      </c>
    </row>
    <row r="86" spans="2:7" ht="20.25" customHeight="1">
      <c r="B86" s="2">
        <v>53</v>
      </c>
      <c r="C86" s="234" t="s">
        <v>267</v>
      </c>
      <c r="D86" s="498" t="s">
        <v>281</v>
      </c>
      <c r="E86" s="499"/>
      <c r="F86" s="500"/>
      <c r="G86" s="235">
        <f>1778431+152502.5</f>
        <v>1930933.5</v>
      </c>
    </row>
    <row r="87" spans="2:7" ht="20.25" customHeight="1">
      <c r="B87" s="2">
        <v>54</v>
      </c>
      <c r="C87" s="234" t="s">
        <v>219</v>
      </c>
      <c r="D87" s="498" t="s">
        <v>282</v>
      </c>
      <c r="E87" s="499"/>
      <c r="F87" s="500"/>
      <c r="G87" s="235">
        <v>103609</v>
      </c>
    </row>
    <row r="88" spans="2:7" ht="20.25" customHeight="1">
      <c r="B88" s="2">
        <v>55</v>
      </c>
      <c r="C88" s="234" t="s">
        <v>228</v>
      </c>
      <c r="D88" s="498" t="s">
        <v>283</v>
      </c>
      <c r="E88" s="499"/>
      <c r="F88" s="500"/>
      <c r="G88" s="235">
        <v>202064</v>
      </c>
    </row>
    <row r="89" spans="2:7" ht="20.25" customHeight="1">
      <c r="B89" s="2">
        <v>56</v>
      </c>
      <c r="C89" s="234" t="s">
        <v>206</v>
      </c>
      <c r="D89" s="498" t="s">
        <v>284</v>
      </c>
      <c r="E89" s="499"/>
      <c r="F89" s="500"/>
      <c r="G89" s="235">
        <v>815227</v>
      </c>
    </row>
    <row r="90" spans="2:7" ht="20.25" customHeight="1">
      <c r="B90" s="2">
        <v>57</v>
      </c>
      <c r="C90" s="234" t="s">
        <v>285</v>
      </c>
      <c r="D90" s="498" t="s">
        <v>286</v>
      </c>
      <c r="E90" s="499"/>
      <c r="F90" s="500"/>
      <c r="G90" s="235">
        <f>599571+152502.5</f>
        <v>752073.5</v>
      </c>
    </row>
    <row r="91" spans="2:7" ht="20.25" customHeight="1">
      <c r="B91" s="2">
        <v>58</v>
      </c>
      <c r="C91" s="236" t="s">
        <v>185</v>
      </c>
      <c r="D91" s="498" t="s">
        <v>287</v>
      </c>
      <c r="E91" s="499"/>
      <c r="F91" s="500"/>
      <c r="G91" s="235">
        <v>233213</v>
      </c>
    </row>
    <row r="92" spans="2:7" ht="20.25" customHeight="1">
      <c r="B92" s="2">
        <v>59</v>
      </c>
      <c r="C92" s="236" t="s">
        <v>189</v>
      </c>
      <c r="D92" s="498" t="s">
        <v>288</v>
      </c>
      <c r="E92" s="499"/>
      <c r="F92" s="500"/>
      <c r="G92" s="235">
        <v>54019</v>
      </c>
    </row>
    <row r="93" spans="2:7" ht="20.25" customHeight="1">
      <c r="B93" s="2">
        <v>60</v>
      </c>
      <c r="C93" s="236" t="s">
        <v>289</v>
      </c>
      <c r="D93" s="498" t="s">
        <v>290</v>
      </c>
      <c r="E93" s="499"/>
      <c r="F93" s="500"/>
      <c r="G93" s="235">
        <v>26357</v>
      </c>
    </row>
    <row r="94" spans="2:7" ht="20.25" customHeight="1">
      <c r="B94" s="2">
        <v>61</v>
      </c>
      <c r="C94" s="236"/>
      <c r="D94" s="529"/>
      <c r="E94" s="530"/>
      <c r="F94" s="531"/>
      <c r="G94" s="235">
        <v>0</v>
      </c>
    </row>
    <row r="95" spans="2:7" ht="20.25" customHeight="1">
      <c r="B95" s="2">
        <v>62</v>
      </c>
      <c r="C95" s="254"/>
      <c r="D95" s="533"/>
      <c r="E95" s="534"/>
      <c r="F95" s="535"/>
      <c r="G95" s="150">
        <v>0</v>
      </c>
    </row>
    <row r="96" spans="2:7" ht="20.25" customHeight="1">
      <c r="B96" s="2">
        <v>63</v>
      </c>
      <c r="C96" s="254"/>
      <c r="D96" s="533"/>
      <c r="E96" s="534"/>
      <c r="F96" s="535"/>
      <c r="G96" s="150">
        <v>0</v>
      </c>
    </row>
    <row r="97" spans="2:7" ht="20.25" customHeight="1">
      <c r="B97" s="2">
        <v>64</v>
      </c>
      <c r="C97" s="254"/>
      <c r="D97" s="533"/>
      <c r="E97" s="534"/>
      <c r="F97" s="535"/>
      <c r="G97" s="150">
        <v>0</v>
      </c>
    </row>
    <row r="98" spans="2:7" ht="20.25" customHeight="1">
      <c r="B98" s="2">
        <v>65</v>
      </c>
      <c r="C98" s="254"/>
      <c r="D98" s="533"/>
      <c r="E98" s="534"/>
      <c r="F98" s="535"/>
      <c r="G98" s="150">
        <v>0</v>
      </c>
    </row>
    <row r="99" spans="2:7" ht="20.25" customHeight="1">
      <c r="B99" s="2">
        <v>66</v>
      </c>
      <c r="C99" s="254"/>
      <c r="D99" s="533"/>
      <c r="E99" s="534"/>
      <c r="F99" s="535"/>
      <c r="G99" s="150">
        <v>0</v>
      </c>
    </row>
    <row r="100" spans="2:7" ht="20.25" customHeight="1">
      <c r="B100" s="2">
        <v>67</v>
      </c>
      <c r="C100" s="254"/>
      <c r="D100" s="533"/>
      <c r="E100" s="534"/>
      <c r="F100" s="535"/>
      <c r="G100" s="150">
        <v>0</v>
      </c>
    </row>
    <row r="101" spans="2:7" ht="20.25" customHeight="1">
      <c r="B101" s="2">
        <v>68</v>
      </c>
      <c r="C101" s="254"/>
      <c r="D101" s="533"/>
      <c r="E101" s="534"/>
      <c r="F101" s="535"/>
      <c r="G101" s="150">
        <v>0</v>
      </c>
    </row>
    <row r="102" spans="2:7" ht="20.25" customHeight="1">
      <c r="B102" s="2">
        <v>69</v>
      </c>
      <c r="C102" s="254"/>
      <c r="D102" s="533"/>
      <c r="E102" s="534"/>
      <c r="F102" s="535"/>
      <c r="G102" s="150">
        <v>0</v>
      </c>
    </row>
    <row r="103" spans="2:7" ht="20.25" customHeight="1">
      <c r="B103" s="2">
        <v>70</v>
      </c>
      <c r="C103" s="254"/>
      <c r="D103" s="533"/>
      <c r="E103" s="534"/>
      <c r="F103" s="535"/>
      <c r="G103" s="150">
        <v>0</v>
      </c>
    </row>
    <row r="104" spans="2:7" ht="20.25" customHeight="1">
      <c r="B104" s="2">
        <v>71</v>
      </c>
      <c r="C104" s="254"/>
      <c r="D104" s="533"/>
      <c r="E104" s="534"/>
      <c r="F104" s="535"/>
      <c r="G104" s="150">
        <v>0</v>
      </c>
    </row>
    <row r="105" spans="2:7" ht="20.25" customHeight="1">
      <c r="B105" s="2">
        <v>72</v>
      </c>
      <c r="C105" s="254"/>
      <c r="D105" s="533"/>
      <c r="E105" s="534"/>
      <c r="F105" s="535"/>
      <c r="G105" s="150">
        <v>0</v>
      </c>
    </row>
    <row r="106" spans="2:7" ht="20.25" customHeight="1">
      <c r="B106" s="2">
        <v>73</v>
      </c>
      <c r="C106" s="254"/>
      <c r="D106" s="533"/>
      <c r="E106" s="534"/>
      <c r="F106" s="535"/>
      <c r="G106" s="150">
        <v>0</v>
      </c>
    </row>
    <row r="107" spans="2:7" ht="20.25" customHeight="1">
      <c r="B107" s="2">
        <v>74</v>
      </c>
      <c r="C107" s="254"/>
      <c r="D107" s="533"/>
      <c r="E107" s="534"/>
      <c r="F107" s="535"/>
      <c r="G107" s="150">
        <v>0</v>
      </c>
    </row>
    <row r="108" spans="2:7" ht="20.25" customHeight="1">
      <c r="B108" s="2">
        <v>75</v>
      </c>
      <c r="C108" s="254"/>
      <c r="D108" s="533"/>
      <c r="E108" s="534"/>
      <c r="F108" s="535"/>
      <c r="G108" s="150">
        <v>0</v>
      </c>
    </row>
    <row r="109" spans="2:7" ht="20.25" customHeight="1">
      <c r="B109" s="2">
        <v>76</v>
      </c>
      <c r="C109" s="254"/>
      <c r="D109" s="533"/>
      <c r="E109" s="534"/>
      <c r="F109" s="535"/>
      <c r="G109" s="150">
        <v>0</v>
      </c>
    </row>
    <row r="110" spans="2:7" ht="20.25" customHeight="1">
      <c r="B110" s="2">
        <v>77</v>
      </c>
      <c r="C110" s="237"/>
      <c r="D110" s="533"/>
      <c r="E110" s="534"/>
      <c r="F110" s="535"/>
      <c r="G110" s="150">
        <v>0</v>
      </c>
    </row>
    <row r="111" spans="2:7" ht="20.25" customHeight="1">
      <c r="B111" s="2">
        <v>78</v>
      </c>
      <c r="C111" s="237"/>
      <c r="D111" s="533"/>
      <c r="E111" s="534"/>
      <c r="F111" s="535"/>
      <c r="G111" s="150">
        <v>0</v>
      </c>
    </row>
    <row r="112" spans="2:7" ht="20.25" customHeight="1">
      <c r="B112" s="2">
        <v>79</v>
      </c>
      <c r="C112" s="238"/>
      <c r="D112" s="533"/>
      <c r="E112" s="534"/>
      <c r="F112" s="535"/>
      <c r="G112" s="150">
        <v>0</v>
      </c>
    </row>
    <row r="113" spans="2:7" ht="20.25" customHeight="1">
      <c r="B113" s="2">
        <v>80</v>
      </c>
      <c r="C113" s="523" t="s">
        <v>270</v>
      </c>
      <c r="D113" s="524"/>
      <c r="E113" s="524"/>
      <c r="F113" s="524"/>
      <c r="G113" s="525"/>
    </row>
    <row r="114" spans="2:7" ht="20.25" customHeight="1">
      <c r="B114" s="2">
        <v>81</v>
      </c>
      <c r="C114" s="239" t="s">
        <v>98</v>
      </c>
      <c r="D114" s="532"/>
      <c r="E114" s="532"/>
      <c r="F114" s="532"/>
      <c r="G114" s="235">
        <v>320508</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4890254</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4569746</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456974.60000000003</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320508</v>
      </c>
    </row>
    <row r="143" spans="3:7" ht="17.100000000000001" thickBot="1">
      <c r="C143" s="565" t="s">
        <v>277</v>
      </c>
      <c r="D143" s="566"/>
      <c r="E143" s="566"/>
      <c r="F143" s="567"/>
      <c r="G143" s="32">
        <f>SUM(G133:G142)-G139-G141</f>
        <v>4890254</v>
      </c>
    </row>
    <row r="144" spans="3:7">
      <c r="C144" s="2"/>
    </row>
    <row r="145" s="2" customFormat="1"/>
    <row r="146" s="2" customFormat="1"/>
    <row r="147" s="2" customFormat="1"/>
    <row r="148" s="2" customFormat="1"/>
    <row r="149" s="2" customFormat="1"/>
  </sheetData>
  <sheetProtection sheet="1" objects="1" scenarios="1" selectLockedCells="1"/>
  <dataConsolidate/>
  <mergeCells count="125">
    <mergeCell ref="C143:F143"/>
    <mergeCell ref="C1:D1"/>
    <mergeCell ref="C4:G5"/>
    <mergeCell ref="E6:F6"/>
    <mergeCell ref="E7:F7"/>
    <mergeCell ref="E8:F8"/>
    <mergeCell ref="C10:G10"/>
    <mergeCell ref="C17:G17"/>
    <mergeCell ref="C18:F18"/>
    <mergeCell ref="C19:F19"/>
    <mergeCell ref="C20:F20"/>
    <mergeCell ref="C23:G23"/>
    <mergeCell ref="C35:D35"/>
    <mergeCell ref="C32:D32"/>
    <mergeCell ref="C33:D33"/>
    <mergeCell ref="C34:D34"/>
    <mergeCell ref="C58:D58"/>
    <mergeCell ref="C36:D36"/>
    <mergeCell ref="C37:D37"/>
    <mergeCell ref="D95:F95"/>
    <mergeCell ref="D96:F96"/>
    <mergeCell ref="D97:F97"/>
    <mergeCell ref="D107:F107"/>
    <mergeCell ref="C54:D54"/>
    <mergeCell ref="C55:D55"/>
    <mergeCell ref="C56:D56"/>
    <mergeCell ref="C57:D57"/>
    <mergeCell ref="D66:F66"/>
    <mergeCell ref="D67:F67"/>
    <mergeCell ref="D68:F68"/>
    <mergeCell ref="D69:F69"/>
    <mergeCell ref="D106:F106"/>
    <mergeCell ref="Q25:R25"/>
    <mergeCell ref="C26:G26"/>
    <mergeCell ref="C27:D28"/>
    <mergeCell ref="E27:E28"/>
    <mergeCell ref="F27:F28"/>
    <mergeCell ref="G27:G28"/>
    <mergeCell ref="C25:I25"/>
    <mergeCell ref="C30:D30"/>
    <mergeCell ref="C31:D31"/>
    <mergeCell ref="D125:F125"/>
    <mergeCell ref="D126:F126"/>
    <mergeCell ref="D127:F127"/>
    <mergeCell ref="D116:F116"/>
    <mergeCell ref="D77:F77"/>
    <mergeCell ref="D80:F80"/>
    <mergeCell ref="D81:F81"/>
    <mergeCell ref="C82:G82"/>
    <mergeCell ref="C113:G113"/>
    <mergeCell ref="D115:F115"/>
    <mergeCell ref="D78:F78"/>
    <mergeCell ref="D79:F79"/>
    <mergeCell ref="D109:F109"/>
    <mergeCell ref="D110:F110"/>
    <mergeCell ref="D111:F111"/>
    <mergeCell ref="D112:F112"/>
    <mergeCell ref="D98:F98"/>
    <mergeCell ref="D99:F99"/>
    <mergeCell ref="D100:F100"/>
    <mergeCell ref="D108:F108"/>
    <mergeCell ref="D120:F120"/>
    <mergeCell ref="D121:F121"/>
    <mergeCell ref="D122:F122"/>
    <mergeCell ref="D123:F123"/>
    <mergeCell ref="C141:F141"/>
    <mergeCell ref="C142:F142"/>
    <mergeCell ref="E1:G1"/>
    <mergeCell ref="C135:F135"/>
    <mergeCell ref="C136:F136"/>
    <mergeCell ref="C137:F137"/>
    <mergeCell ref="C138:F138"/>
    <mergeCell ref="C139:F139"/>
    <mergeCell ref="C140:F140"/>
    <mergeCell ref="C130:G130"/>
    <mergeCell ref="C131:F132"/>
    <mergeCell ref="G131:G132"/>
    <mergeCell ref="C133:F133"/>
    <mergeCell ref="C134:F134"/>
    <mergeCell ref="C2:G2"/>
    <mergeCell ref="C128:F128"/>
    <mergeCell ref="D117:F117"/>
    <mergeCell ref="D118:F118"/>
    <mergeCell ref="D119:F119"/>
    <mergeCell ref="C70:G70"/>
    <mergeCell ref="D71:F71"/>
    <mergeCell ref="D72:F72"/>
    <mergeCell ref="D73:F73"/>
    <mergeCell ref="D74:F74"/>
    <mergeCell ref="D124:F124"/>
    <mergeCell ref="D90:F90"/>
    <mergeCell ref="D91:F91"/>
    <mergeCell ref="D92:F92"/>
    <mergeCell ref="D93:F93"/>
    <mergeCell ref="D94:F94"/>
    <mergeCell ref="D114:F114"/>
    <mergeCell ref="D101:F101"/>
    <mergeCell ref="D102:F102"/>
    <mergeCell ref="D103:F103"/>
    <mergeCell ref="D104:F104"/>
    <mergeCell ref="D105:F105"/>
    <mergeCell ref="F12:G12"/>
    <mergeCell ref="F14:G14"/>
    <mergeCell ref="D83:F83"/>
    <mergeCell ref="D84:F84"/>
    <mergeCell ref="D85:F85"/>
    <mergeCell ref="D86:F86"/>
    <mergeCell ref="D87:F87"/>
    <mergeCell ref="D88:F88"/>
    <mergeCell ref="D89:F89"/>
    <mergeCell ref="C21:F21"/>
    <mergeCell ref="C59:F59"/>
    <mergeCell ref="C60:F60"/>
    <mergeCell ref="C62:G62"/>
    <mergeCell ref="C63:C64"/>
    <mergeCell ref="D63:F64"/>
    <mergeCell ref="G63:G64"/>
    <mergeCell ref="D76:F76"/>
    <mergeCell ref="C65:G65"/>
    <mergeCell ref="C75:G75"/>
    <mergeCell ref="C49:D49"/>
    <mergeCell ref="C50:D50"/>
    <mergeCell ref="C51:D51"/>
    <mergeCell ref="C52:D52"/>
    <mergeCell ref="C53:D53"/>
  </mergeCells>
  <conditionalFormatting sqref="D8">
    <cfRule type="cellIs" dxfId="105" priority="10" stopIfTrue="1" operator="lessThan">
      <formula>0.01</formula>
    </cfRule>
  </conditionalFormatting>
  <conditionalFormatting sqref="E30:E58">
    <cfRule type="cellIs" dxfId="104" priority="1" operator="greaterThan">
      <formula>228000</formula>
    </cfRule>
  </conditionalFormatting>
  <conditionalFormatting sqref="F30:F58">
    <cfRule type="cellIs" dxfId="103" priority="3" operator="greaterThan">
      <formula>1</formula>
    </cfRule>
  </conditionalFormatting>
  <conditionalFormatting sqref="G8">
    <cfRule type="cellIs" dxfId="102" priority="9" operator="lessThan">
      <formula>100</formula>
    </cfRule>
  </conditionalFormatting>
  <conditionalFormatting sqref="G140">
    <cfRule type="expression" dxfId="101" priority="5">
      <formula>AND(G140&lt;&gt;"",G139&lt;&gt;"",G140&gt;G139)</formula>
    </cfRule>
  </conditionalFormatting>
  <conditionalFormatting sqref="G142">
    <cfRule type="expression" dxfId="100" priority="4">
      <formula>AND(G142&lt;&gt;"",G141&lt;&gt;"",G142&gt;G141)</formula>
    </cfRule>
  </conditionalFormatting>
  <conditionalFormatting sqref="H139">
    <cfRule type="cellIs" dxfId="99" priority="11" operator="lessThan">
      <formula>$H$140</formula>
    </cfRule>
  </conditionalFormatting>
  <conditionalFormatting sqref="H135:K135">
    <cfRule type="cellIs" dxfId="98" priority="6" operator="greaterThan">
      <formula>$G$135</formula>
    </cfRule>
  </conditionalFormatting>
  <conditionalFormatting sqref="O115">
    <cfRule type="cellIs" dxfId="97" priority="8" operator="greaterThan">
      <formula>$O$114</formula>
    </cfRule>
  </conditionalFormatting>
  <dataValidations count="12">
    <dataValidation allowBlank="1" showInputMessage="1" showErrorMessage="1" prompt="Per federal guidelines, the maximum salary may not exceed $228,000 for SFY 2026-27." sqref="E30:E58" xr:uid="{0D58BE10-67D8-4E50-903C-1F5C844B4D82}"/>
    <dataValidation allowBlank="1" showInputMessage="1" prompt="Entering the county's ICR in this cell will Auto-populate the rest of the program sheets in this work book with your Indirect Cost Rate. " sqref="D8" xr:uid="{C7B1D54E-6C1E-465C-8F23-E9615750E709}"/>
    <dataValidation allowBlank="1" showDropDown="1" showInputMessage="1" showErrorMessage="1" sqref="D14" xr:uid="{BB2284B9-46BA-4D94-A4AA-3A74260AE8EC}"/>
    <dataValidation allowBlank="1" showInputMessage="1" showErrorMessage="1" prompt="Enter Program Name. " sqref="D11" xr:uid="{AE03C057-CB2D-43D6-B136-AFB5977B2CF4}"/>
    <dataValidation allowBlank="1" showInputMessage="1" showErrorMessage="1" prompt="Enter submission date, other Enclosure 8 sheets will auto-populate." sqref="G9" xr:uid="{3C064EBC-7552-4CFA-A332-A59B0D995266}"/>
    <dataValidation allowBlank="1" showInputMessage="1" showErrorMessage="1" prompt="Entering the county's ICR in this cell will Auto-populate the rest of the program sheets in this work book with your Indirect Cost Rate. " sqref="C8" xr:uid="{24745A34-6D3A-4A6F-BE30-560090DF976D}"/>
    <dataValidation allowBlank="1" showInputMessage="1" showErrorMessage="1" prompt="Entering the county's PATH allocation in this cell will auto-populate the rest of the program sheets in this work book and support accurate expense reporting. " sqref="E8" xr:uid="{E8D2D18F-6A48-43E1-A49C-DD4E3FA38B16}"/>
    <dataValidation allowBlank="1" showInputMessage="1" showErrorMessage="1" prompt="Enter submission date, other program sheets will auto-populate." sqref="G7" xr:uid="{735FB1E5-847E-4D20-8FB3-78BDAAF18052}"/>
    <dataValidation allowBlank="1" showInputMessage="1" showErrorMessage="1" prompt="Select county name from drop-down list, other program sheets will auto-populate." sqref="D11" xr:uid="{233C263E-CCA9-4408-9724-CBB2C60FCA9B}"/>
    <dataValidation allowBlank="1" showErrorMessage="1" sqref="C12:D13 E12:F12" xr:uid="{8EB4542F-5C55-4430-8040-3E2E93A12B78}"/>
    <dataValidation allowBlank="1" showInputMessage="1" showErrorMessage="1" prompt="The county's SUBG allocation in this cell will auto-populate the rest of the program sheets in this workbook and support accurate expense reporting. " sqref="G8" xr:uid="{792DA3F6-627F-40AD-A1CA-9A8A3429B4CA}"/>
    <dataValidation allowBlank="1" showErrorMessage="1" prompt="Select county name from drop-down list, other program sheets will auto-populate." sqref="D9" xr:uid="{0EAC6600-B969-45E5-A021-AED7D11471C6}"/>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72D9CF6-67CE-49B3-BE51-B102670B5623}">
          <x14:formula1>
            <xm:f>Instructions!$D$91:$D$93</xm:f>
          </x14:formula1>
          <xm:sqref>C66:C69</xm:sqref>
        </x14:dataValidation>
        <x14:dataValidation type="list" allowBlank="1" showInputMessage="1" showErrorMessage="1" xr:uid="{29E109C2-7054-409C-BFC0-AE3A7CDC38ED}">
          <x14:formula1>
            <xm:f>Instructions!$D$117:$D$128</xm:f>
          </x14:formula1>
          <xm:sqref>C114:C127</xm:sqref>
        </x14:dataValidation>
        <x14:dataValidation type="list" allowBlank="1" showInputMessage="1" showErrorMessage="1" xr:uid="{59C286CE-28D2-4A15-9131-383C9796E087}">
          <x14:formula1>
            <xm:f>Instructions!$D$108:$D$113</xm:f>
          </x14:formula1>
          <xm:sqref>C76:C81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D413-CFCB-4366-BFA2-523A9E60E9CF}">
  <sheetPr>
    <tabColor rgb="FFFBE4D5"/>
  </sheetPr>
  <dimension ref="A1:R149"/>
  <sheetViews>
    <sheetView zoomScaleNormal="100" workbookViewId="0">
      <selection activeCell="G24" sqref="D24:G24"/>
    </sheetView>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v>46232</v>
      </c>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257" t="s">
        <v>291</v>
      </c>
      <c r="E11" s="258"/>
      <c r="F11" s="258"/>
      <c r="G11" s="259"/>
    </row>
    <row r="12" spans="1:7" ht="20.25" customHeight="1">
      <c r="C12" s="9" t="s">
        <v>236</v>
      </c>
      <c r="D12" s="141" t="s">
        <v>237</v>
      </c>
      <c r="E12" s="13" t="s">
        <v>238</v>
      </c>
      <c r="F12" s="494">
        <v>5106391307</v>
      </c>
      <c r="G12" s="495"/>
    </row>
    <row r="13" spans="1:7" ht="20.25" customHeight="1">
      <c r="C13" s="9" t="s">
        <v>239</v>
      </c>
      <c r="D13" s="260" t="s">
        <v>240</v>
      </c>
      <c r="E13" s="261"/>
      <c r="F13" s="261"/>
      <c r="G13" s="262"/>
    </row>
    <row r="14" spans="1:7" ht="20.25" customHeight="1">
      <c r="C14" s="9" t="s">
        <v>241</v>
      </c>
      <c r="D14" s="250" t="s">
        <v>242</v>
      </c>
      <c r="E14" s="13" t="s">
        <v>238</v>
      </c>
      <c r="F14" s="496">
        <v>5103838532</v>
      </c>
      <c r="G14" s="497"/>
    </row>
    <row r="15" spans="1:7" ht="20.25" customHeight="1" thickBot="1">
      <c r="C15" s="14" t="s">
        <v>239</v>
      </c>
      <c r="D15" s="251" t="s">
        <v>243</v>
      </c>
      <c r="E15" s="252"/>
      <c r="F15" s="252"/>
      <c r="G15" s="25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240">
        <v>1532698</v>
      </c>
    </row>
    <row r="20" spans="2:18" ht="20.25" customHeight="1" thickBot="1">
      <c r="C20" s="579" t="s">
        <v>124</v>
      </c>
      <c r="D20" s="580"/>
      <c r="E20" s="580"/>
      <c r="F20" s="580"/>
      <c r="G20" s="144">
        <v>0</v>
      </c>
    </row>
    <row r="21" spans="2:18" ht="20.25" customHeight="1" thickBot="1">
      <c r="C21" s="501" t="s">
        <v>245</v>
      </c>
      <c r="D21" s="502"/>
      <c r="E21" s="502"/>
      <c r="F21" s="503"/>
      <c r="G21" s="99">
        <f>SUM(G18:G20)</f>
        <v>1532698</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295"/>
      <c r="E24" s="296" t="s">
        <v>248</v>
      </c>
      <c r="F24" s="296"/>
      <c r="G24" s="297"/>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t="s">
        <v>219</v>
      </c>
      <c r="D83" s="533" t="s">
        <v>292</v>
      </c>
      <c r="E83" s="534"/>
      <c r="F83" s="535"/>
      <c r="G83" s="235">
        <v>94265</v>
      </c>
    </row>
    <row r="84" spans="2:7" ht="20.25" customHeight="1">
      <c r="B84" s="2">
        <v>51</v>
      </c>
      <c r="C84" s="149" t="s">
        <v>150</v>
      </c>
      <c r="D84" s="533" t="s">
        <v>293</v>
      </c>
      <c r="E84" s="534"/>
      <c r="F84" s="535"/>
      <c r="G84" s="235">
        <v>87082</v>
      </c>
    </row>
    <row r="85" spans="2:7" ht="20.25" customHeight="1">
      <c r="B85" s="2">
        <v>52</v>
      </c>
      <c r="C85" s="149" t="s">
        <v>185</v>
      </c>
      <c r="D85" s="533" t="s">
        <v>294</v>
      </c>
      <c r="E85" s="534"/>
      <c r="F85" s="535"/>
      <c r="G85" s="235">
        <v>384321</v>
      </c>
    </row>
    <row r="86" spans="2:7" ht="20.25" customHeight="1">
      <c r="B86" s="2">
        <v>53</v>
      </c>
      <c r="C86" s="149" t="s">
        <v>189</v>
      </c>
      <c r="D86" s="533" t="s">
        <v>288</v>
      </c>
      <c r="E86" s="534"/>
      <c r="F86" s="535"/>
      <c r="G86" s="235">
        <v>625285</v>
      </c>
    </row>
    <row r="87" spans="2:7" ht="20.25" customHeight="1">
      <c r="B87" s="2">
        <v>54</v>
      </c>
      <c r="C87" s="149" t="s">
        <v>206</v>
      </c>
      <c r="D87" s="533" t="s">
        <v>295</v>
      </c>
      <c r="E87" s="534"/>
      <c r="F87" s="535"/>
      <c r="G87" s="235">
        <v>120336</v>
      </c>
    </row>
    <row r="88" spans="2:7" ht="20.25" customHeight="1">
      <c r="B88" s="2">
        <v>55</v>
      </c>
      <c r="C88" s="149" t="s">
        <v>142</v>
      </c>
      <c r="D88" s="533" t="s">
        <v>296</v>
      </c>
      <c r="E88" s="534"/>
      <c r="F88" s="535"/>
      <c r="G88" s="235">
        <v>144774</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t="s">
        <v>98</v>
      </c>
      <c r="D114" s="557"/>
      <c r="E114" s="557"/>
      <c r="F114" s="557"/>
      <c r="G114" s="235">
        <v>76635</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1532698</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1456063</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145606.30000000002</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76635</v>
      </c>
    </row>
    <row r="143" spans="3:7" ht="17.100000000000001" thickBot="1">
      <c r="C143" s="565" t="s">
        <v>277</v>
      </c>
      <c r="D143" s="566"/>
      <c r="E143" s="566"/>
      <c r="F143" s="567"/>
      <c r="G143" s="32">
        <f>SUM(G133:G142)-G139-G141</f>
        <v>1532698</v>
      </c>
    </row>
    <row r="144" spans="3:7">
      <c r="C144" s="2"/>
    </row>
    <row r="145" s="2" customFormat="1"/>
    <row r="146" s="2" customFormat="1"/>
    <row r="147" s="2" customFormat="1"/>
    <row r="148" s="2" customFormat="1"/>
    <row r="149" s="2" customFormat="1"/>
  </sheetData>
  <sheetProtection sheet="1" objects="1" scenarios="1" selectLockedCells="1"/>
  <dataConsolidate/>
  <mergeCells count="126">
    <mergeCell ref="C58:D58"/>
    <mergeCell ref="C60:F60"/>
    <mergeCell ref="C51:D51"/>
    <mergeCell ref="C1:D1"/>
    <mergeCell ref="E6:F6"/>
    <mergeCell ref="E7:F7"/>
    <mergeCell ref="C18:F18"/>
    <mergeCell ref="C19:F19"/>
    <mergeCell ref="C34:D34"/>
    <mergeCell ref="C31:D31"/>
    <mergeCell ref="C32:D32"/>
    <mergeCell ref="C33:D33"/>
    <mergeCell ref="C30:D30"/>
    <mergeCell ref="E1:G1"/>
    <mergeCell ref="C2:G2"/>
    <mergeCell ref="C4:G5"/>
    <mergeCell ref="E8:F8"/>
    <mergeCell ref="C10:G10"/>
    <mergeCell ref="F12:G12"/>
    <mergeCell ref="F14:G14"/>
    <mergeCell ref="C134:F134"/>
    <mergeCell ref="C135:F135"/>
    <mergeCell ref="C136:F136"/>
    <mergeCell ref="G27:G28"/>
    <mergeCell ref="C17:G17"/>
    <mergeCell ref="C20:F20"/>
    <mergeCell ref="C23:G23"/>
    <mergeCell ref="D119:F119"/>
    <mergeCell ref="C128:F128"/>
    <mergeCell ref="C130:G130"/>
    <mergeCell ref="C131:F132"/>
    <mergeCell ref="G131:G132"/>
    <mergeCell ref="D125:F125"/>
    <mergeCell ref="D126:F126"/>
    <mergeCell ref="D127:F127"/>
    <mergeCell ref="D115:F115"/>
    <mergeCell ref="D76:F76"/>
    <mergeCell ref="D79:F79"/>
    <mergeCell ref="D80:F80"/>
    <mergeCell ref="D71:F71"/>
    <mergeCell ref="D72:F72"/>
    <mergeCell ref="D77:F77"/>
    <mergeCell ref="C21:F21"/>
    <mergeCell ref="D124:F124"/>
    <mergeCell ref="D67:F67"/>
    <mergeCell ref="D68:F68"/>
    <mergeCell ref="D91:F91"/>
    <mergeCell ref="D92:F92"/>
    <mergeCell ref="D93:F93"/>
    <mergeCell ref="D94:F94"/>
    <mergeCell ref="D95:F95"/>
    <mergeCell ref="D96:F96"/>
    <mergeCell ref="D97:F97"/>
    <mergeCell ref="D84:F84"/>
    <mergeCell ref="D85:F85"/>
    <mergeCell ref="D86:F86"/>
    <mergeCell ref="D87:F87"/>
    <mergeCell ref="D88:F88"/>
    <mergeCell ref="D89:F89"/>
    <mergeCell ref="D90:F90"/>
    <mergeCell ref="D73:F73"/>
    <mergeCell ref="D114:F114"/>
    <mergeCell ref="C113:G113"/>
    <mergeCell ref="D98:F98"/>
    <mergeCell ref="D99:F99"/>
    <mergeCell ref="D109:F109"/>
    <mergeCell ref="D110:F110"/>
    <mergeCell ref="D111:F111"/>
    <mergeCell ref="D112:F112"/>
    <mergeCell ref="D100:F100"/>
    <mergeCell ref="D101:F101"/>
    <mergeCell ref="D102:F102"/>
    <mergeCell ref="D103:F103"/>
    <mergeCell ref="D104:F104"/>
    <mergeCell ref="D105:F105"/>
    <mergeCell ref="D106:F106"/>
    <mergeCell ref="D107:F107"/>
    <mergeCell ref="D108:F108"/>
    <mergeCell ref="Q25:R25"/>
    <mergeCell ref="C25:I25"/>
    <mergeCell ref="D78:F78"/>
    <mergeCell ref="C53:D53"/>
    <mergeCell ref="C54:D54"/>
    <mergeCell ref="C55:D55"/>
    <mergeCell ref="C37:D37"/>
    <mergeCell ref="C38:D38"/>
    <mergeCell ref="C49:D49"/>
    <mergeCell ref="C50:D50"/>
    <mergeCell ref="C35:D35"/>
    <mergeCell ref="C36:D36"/>
    <mergeCell ref="C52:D52"/>
    <mergeCell ref="C26:G26"/>
    <mergeCell ref="C27:D28"/>
    <mergeCell ref="E27:E28"/>
    <mergeCell ref="F27:F28"/>
    <mergeCell ref="C56:D56"/>
    <mergeCell ref="C62:G62"/>
    <mergeCell ref="C63:C64"/>
    <mergeCell ref="D63:F64"/>
    <mergeCell ref="C57:D57"/>
    <mergeCell ref="C59:F59"/>
    <mergeCell ref="D66:F66"/>
    <mergeCell ref="C143:F143"/>
    <mergeCell ref="G63:G64"/>
    <mergeCell ref="C65:G65"/>
    <mergeCell ref="D69:F69"/>
    <mergeCell ref="C70:G70"/>
    <mergeCell ref="D74:F74"/>
    <mergeCell ref="C75:G75"/>
    <mergeCell ref="D81:F81"/>
    <mergeCell ref="C82:G82"/>
    <mergeCell ref="C140:F140"/>
    <mergeCell ref="C141:F141"/>
    <mergeCell ref="C138:F138"/>
    <mergeCell ref="C139:F139"/>
    <mergeCell ref="D118:F118"/>
    <mergeCell ref="C137:F137"/>
    <mergeCell ref="C133:F133"/>
    <mergeCell ref="D117:F117"/>
    <mergeCell ref="D120:F120"/>
    <mergeCell ref="D121:F121"/>
    <mergeCell ref="D122:F122"/>
    <mergeCell ref="D123:F123"/>
    <mergeCell ref="D116:F116"/>
    <mergeCell ref="C142:F142"/>
    <mergeCell ref="D83:F83"/>
  </mergeCells>
  <conditionalFormatting sqref="D8">
    <cfRule type="cellIs" dxfId="96" priority="9" stopIfTrue="1" operator="lessThan">
      <formula>0.01</formula>
    </cfRule>
  </conditionalFormatting>
  <conditionalFormatting sqref="E30:E58">
    <cfRule type="cellIs" dxfId="95" priority="1" operator="greaterThan">
      <formula>228000</formula>
    </cfRule>
  </conditionalFormatting>
  <conditionalFormatting sqref="F30:F58">
    <cfRule type="cellIs" dxfId="94" priority="3" operator="greaterThan">
      <formula>1</formula>
    </cfRule>
  </conditionalFormatting>
  <conditionalFormatting sqref="G8">
    <cfRule type="cellIs" dxfId="93" priority="8" operator="lessThan">
      <formula>100</formula>
    </cfRule>
  </conditionalFormatting>
  <conditionalFormatting sqref="G140">
    <cfRule type="expression" dxfId="92" priority="5">
      <formula>AND(G140&lt;&gt;"",G139&lt;&gt;"",G140&gt;G139)</formula>
    </cfRule>
  </conditionalFormatting>
  <conditionalFormatting sqref="G142">
    <cfRule type="expression" dxfId="91" priority="4">
      <formula>AND(G142&lt;&gt;"",G141&lt;&gt;"",G142&gt;G141)</formula>
    </cfRule>
  </conditionalFormatting>
  <conditionalFormatting sqref="H139">
    <cfRule type="cellIs" dxfId="90" priority="10" operator="lessThan">
      <formula>$H$140</formula>
    </cfRule>
  </conditionalFormatting>
  <conditionalFormatting sqref="H135:K135">
    <cfRule type="cellIs" dxfId="89" priority="6" operator="greaterThan">
      <formula>$G$135</formula>
    </cfRule>
  </conditionalFormatting>
  <conditionalFormatting sqref="O115">
    <cfRule type="cellIs" dxfId="88"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D3C71805-6BC4-E842-B701-85878E0B5031}"/>
    <dataValidation allowBlank="1" showErrorMessage="1" sqref="C12:D13 E12:F12" xr:uid="{BE2FDEF2-7A4B-014A-A0E8-CAA6D4337251}"/>
    <dataValidation allowBlank="1" showInputMessage="1" showErrorMessage="1" prompt="Select county name from drop-down list, other program sheets will auto-populate." sqref="D11" xr:uid="{DCBE6F35-3D4A-47FA-88BB-0049ABD6893D}"/>
    <dataValidation allowBlank="1" showInputMessage="1" showErrorMessage="1" prompt="Enter submission date, other program sheets will auto-populate." sqref="G7" xr:uid="{C89A3115-D8A7-3C4F-B7BF-1B7E180CC355}"/>
    <dataValidation allowBlank="1" showInputMessage="1" showErrorMessage="1" prompt="Entering the county's PATH allocation in this cell will auto-populate the rest of the program sheets in this work book and support accurate expense reporting. " sqref="E8" xr:uid="{0C0F1BCB-27E4-B34F-8CC7-E616431A36AD}"/>
    <dataValidation allowBlank="1" showInputMessage="1" showErrorMessage="1" prompt="Entering the county's ICR in this cell will Auto-populate the rest of the program sheets in this work book with your Indirect Cost Rate. " sqref="C8" xr:uid="{824E9A0F-95F9-374B-B61C-154495E40598}"/>
    <dataValidation allowBlank="1" showInputMessage="1" showErrorMessage="1" prompt="Enter submission date, other Enclosure 8 sheets will auto-populate." sqref="G9" xr:uid="{32FB35A6-49DF-AF46-9396-B8D1735E6430}"/>
    <dataValidation allowBlank="1" showInputMessage="1" showErrorMessage="1" prompt="Enter Program Name. " sqref="D11" xr:uid="{5DB53137-1422-4845-863F-03C8951C5C44}"/>
    <dataValidation allowBlank="1" showDropDown="1" showInputMessage="1" showErrorMessage="1" sqref="D14" xr:uid="{B1BC9F1B-5178-432F-99AD-775C98C5EBAB}"/>
    <dataValidation allowBlank="1" showInputMessage="1" prompt="Entering the county's ICR in this cell will Auto-populate the rest of the program sheets in this work book with your Indirect Cost Rate. " sqref="D8" xr:uid="{CE979900-56D5-0848-91F9-E66FB30EDEF1}"/>
    <dataValidation allowBlank="1" showInputMessage="1" showErrorMessage="1" prompt="Per federal guidelines, the maximum salary may not exceed $228,000 for SFY 2026-27." sqref="E30:E58" xr:uid="{63D33D51-B7AB-F043-B3D2-4B15FA657199}"/>
    <dataValidation allowBlank="1" showErrorMessage="1" prompt="Select county name from drop-down list, other program sheets will auto-populate." sqref="D9" xr:uid="{4D3F2288-C924-514E-BA8E-FC9D1DB82E72}"/>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0086C44-FF47-4B45-B2A2-424D41B950C6}">
          <x14:formula1>
            <xm:f>Instructions!$D$91:$D$93</xm:f>
          </x14:formula1>
          <xm:sqref>C66:C69</xm:sqref>
        </x14:dataValidation>
        <x14:dataValidation type="list" allowBlank="1" showInputMessage="1" showErrorMessage="1" xr:uid="{1366E01F-D176-0F4F-B4F1-BAF5821E9940}">
          <x14:formula1>
            <xm:f>Instructions!$D$117:$D$128</xm:f>
          </x14:formula1>
          <xm:sqref>C114:C127</xm:sqref>
        </x14:dataValidation>
        <x14:dataValidation type="list" allowBlank="1" showInputMessage="1" showErrorMessage="1" xr:uid="{781C7DD5-F7AF-DD49-A0FE-E9071F03BA59}">
          <x14:formula1>
            <xm:f>Instructions!$D$108:$D$113</xm:f>
          </x14:formula1>
          <xm:sqref>C76:C81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D17F-FC61-42BF-B853-01958FB0D3EC}">
  <sheetPr>
    <tabColor rgb="FFFBE4D5"/>
  </sheetPr>
  <dimension ref="A1:R149"/>
  <sheetViews>
    <sheetView zoomScaleNormal="100"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87" priority="9" stopIfTrue="1" operator="lessThan">
      <formula>0.01</formula>
    </cfRule>
  </conditionalFormatting>
  <conditionalFormatting sqref="E30:E58">
    <cfRule type="cellIs" dxfId="86" priority="1" operator="greaterThan">
      <formula>228000</formula>
    </cfRule>
  </conditionalFormatting>
  <conditionalFormatting sqref="F30:F58">
    <cfRule type="cellIs" dxfId="85" priority="3" operator="greaterThan">
      <formula>1</formula>
    </cfRule>
  </conditionalFormatting>
  <conditionalFormatting sqref="G8">
    <cfRule type="cellIs" dxfId="84" priority="8" operator="lessThan">
      <formula>100</formula>
    </cfRule>
  </conditionalFormatting>
  <conditionalFormatting sqref="G140">
    <cfRule type="expression" dxfId="83" priority="5">
      <formula>AND(G140&lt;&gt;"",G139&lt;&gt;"",G140&gt;G139)</formula>
    </cfRule>
  </conditionalFormatting>
  <conditionalFormatting sqref="G142">
    <cfRule type="expression" dxfId="82" priority="4">
      <formula>AND(G142&lt;&gt;"",G141&lt;&gt;"",G142&gt;G141)</formula>
    </cfRule>
  </conditionalFormatting>
  <conditionalFormatting sqref="H139">
    <cfRule type="cellIs" dxfId="81" priority="10" operator="lessThan">
      <formula>$H$140</formula>
    </cfRule>
  </conditionalFormatting>
  <conditionalFormatting sqref="H135:K135">
    <cfRule type="cellIs" dxfId="80" priority="6" operator="greaterThan">
      <formula>$G$135</formula>
    </cfRule>
  </conditionalFormatting>
  <conditionalFormatting sqref="O115">
    <cfRule type="cellIs" dxfId="79" priority="7" operator="greaterThan">
      <formula>$O$114</formula>
    </cfRule>
  </conditionalFormatting>
  <dataValidations count="12">
    <dataValidation allowBlank="1" showInputMessage="1" showErrorMessage="1" prompt="Per federal guidelines, the maximum salary may not exceed $228,000 for SFY 2026-27." sqref="E30:E58" xr:uid="{86D82A20-C562-8E40-95CE-102CC9753BDB}"/>
    <dataValidation allowBlank="1" showInputMessage="1" prompt="Entering the county's ICR in this cell will Auto-populate the rest of the program sheets in this work book with your Indirect Cost Rate. " sqref="D8" xr:uid="{93FE6B83-4A8A-8040-AA4A-1716D016EDB5}"/>
    <dataValidation allowBlank="1" showDropDown="1" showInputMessage="1" showErrorMessage="1" sqref="D14" xr:uid="{DCB51C3D-84C1-9A46-BA32-F58FD5EE7273}"/>
    <dataValidation allowBlank="1" showInputMessage="1" showErrorMessage="1" prompt="Enter Program Name. " sqref="D11" xr:uid="{3071F61F-48E7-9B44-B406-F98FF3742B32}"/>
    <dataValidation allowBlank="1" showInputMessage="1" showErrorMessage="1" prompt="Entering the county's ICR in this cell will Auto-populate the rest of the program sheets in this work book with your Indirect Cost Rate. " sqref="C8" xr:uid="{4759F37A-5D63-2A41-87A2-B7D8EB767A85}"/>
    <dataValidation allowBlank="1" showInputMessage="1" showErrorMessage="1" prompt="Entering the county's PATH allocation in this cell will auto-populate the rest of the program sheets in this work book and support accurate expense reporting. " sqref="E8" xr:uid="{DA38C0B0-BDC7-DF47-93DB-E26D2326A9A7}"/>
    <dataValidation allowBlank="1" showInputMessage="1" showErrorMessage="1" prompt="Select county name from drop-down list, other program sheets will auto-populate." sqref="D11" xr:uid="{E3A70FA8-B126-8749-B001-B9ECB64BE0FB}"/>
    <dataValidation allowBlank="1" showErrorMessage="1" sqref="C12:D13 E12:F12" xr:uid="{EBB171A8-A00F-2640-82CD-DF501C9EB0AD}"/>
    <dataValidation allowBlank="1" showInputMessage="1" showErrorMessage="1" prompt="The county's SUBG allocation in this cell will auto-populate the rest of the program sheets in this workbook and support accurate expense reporting. " sqref="G8" xr:uid="{BEBFBEB9-4391-1646-997C-5BAA083D6D4F}"/>
    <dataValidation allowBlank="1" showErrorMessage="1" prompt="Select county name from drop-down list, other program sheets will auto-populate." sqref="D9" xr:uid="{93FA73A8-6809-E841-912A-FE383E226CB1}"/>
    <dataValidation allowBlank="1" showInputMessage="1" showErrorMessage="1" prompt="Enter submission date, other Enclosure 8 sheets will auto-populate." sqref="G9" xr:uid="{6CE4AC3B-B972-E84F-AD8D-C04793329EB1}"/>
    <dataValidation allowBlank="1" showInputMessage="1" showErrorMessage="1" prompt="Enter submission date, other program sheets will auto-populate." sqref="G7" xr:uid="{1F1E501A-9A7B-F143-BF7A-07D6C9388C79}"/>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491962BA-ABC9-9342-A634-D8ED85C05150}">
          <x14:formula1>
            <xm:f>Instructions!$D$91:$D$93</xm:f>
          </x14:formula1>
          <xm:sqref>C66:C69</xm:sqref>
        </x14:dataValidation>
        <x14:dataValidation type="list" allowBlank="1" showInputMessage="1" showErrorMessage="1" xr:uid="{BBE2B82E-F0B6-874E-8D57-830417468A06}">
          <x14:formula1>
            <xm:f>Instructions!$D$117:$D$128</xm:f>
          </x14:formula1>
          <xm:sqref>C114:C127</xm:sqref>
        </x14:dataValidation>
        <x14:dataValidation type="list" allowBlank="1" showInputMessage="1" showErrorMessage="1" xr:uid="{BFCB3E33-8CF8-F04B-94D0-E4C820B62278}">
          <x14:formula1>
            <xm:f>Instructions!$D$108:$D$113</xm:f>
          </x14:formula1>
          <xm:sqref>C76:C81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4787-7B58-4F2E-AFB2-2C4204260DBB}">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78" priority="9" stopIfTrue="1" operator="lessThan">
      <formula>0.01</formula>
    </cfRule>
  </conditionalFormatting>
  <conditionalFormatting sqref="E30:E58">
    <cfRule type="cellIs" dxfId="77" priority="1" operator="greaterThan">
      <formula>228000</formula>
    </cfRule>
  </conditionalFormatting>
  <conditionalFormatting sqref="F30:F58">
    <cfRule type="cellIs" dxfId="76" priority="3" operator="greaterThan">
      <formula>1</formula>
    </cfRule>
  </conditionalFormatting>
  <conditionalFormatting sqref="G8">
    <cfRule type="cellIs" dxfId="75" priority="8" operator="lessThan">
      <formula>100</formula>
    </cfRule>
  </conditionalFormatting>
  <conditionalFormatting sqref="G140">
    <cfRule type="expression" dxfId="74" priority="5">
      <formula>AND(G140&lt;&gt;"",G139&lt;&gt;"",G140&gt;G139)</formula>
    </cfRule>
  </conditionalFormatting>
  <conditionalFormatting sqref="G142">
    <cfRule type="expression" dxfId="73" priority="4">
      <formula>AND(G142&lt;&gt;"",G141&lt;&gt;"",G142&gt;G141)</formula>
    </cfRule>
  </conditionalFormatting>
  <conditionalFormatting sqref="H139">
    <cfRule type="cellIs" dxfId="72" priority="10" operator="lessThan">
      <formula>$H$140</formula>
    </cfRule>
  </conditionalFormatting>
  <conditionalFormatting sqref="H135:K135">
    <cfRule type="cellIs" dxfId="71" priority="6" operator="greaterThan">
      <formula>$G$135</formula>
    </cfRule>
  </conditionalFormatting>
  <conditionalFormatting sqref="O115">
    <cfRule type="cellIs" dxfId="70"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96D907FD-2081-6B43-B09E-C299F0964753}"/>
    <dataValidation allowBlank="1" showErrorMessage="1" sqref="C12:D13 E12:F12" xr:uid="{93AB0696-6925-414F-89AA-671F43045759}"/>
    <dataValidation allowBlank="1" showInputMessage="1" showErrorMessage="1" prompt="Select county name from drop-down list, other program sheets will auto-populate." sqref="D11" xr:uid="{0DA84986-D7B5-D041-98C1-05CCB553AA20}"/>
    <dataValidation allowBlank="1" showInputMessage="1" showErrorMessage="1" prompt="Entering the county's PATH allocation in this cell will auto-populate the rest of the program sheets in this work book and support accurate expense reporting. " sqref="E8" xr:uid="{77920DA2-F50E-104B-AC3A-781433B29DF6}"/>
    <dataValidation allowBlank="1" showInputMessage="1" showErrorMessage="1" prompt="Entering the county's ICR in this cell will Auto-populate the rest of the program sheets in this work book with your Indirect Cost Rate. " sqref="C8" xr:uid="{E7F83906-B645-004F-AF42-F696FC772253}"/>
    <dataValidation allowBlank="1" showInputMessage="1" showErrorMessage="1" prompt="Enter Program Name. " sqref="D11" xr:uid="{C842E49D-FA63-5746-8429-61800DBAB54E}"/>
    <dataValidation allowBlank="1" showDropDown="1" showInputMessage="1" showErrorMessage="1" sqref="D14" xr:uid="{A6DAA0DA-A39C-4147-8C98-119838B9BDAC}"/>
    <dataValidation allowBlank="1" showInputMessage="1" prompt="Entering the county's ICR in this cell will Auto-populate the rest of the program sheets in this work book with your Indirect Cost Rate. " sqref="D8" xr:uid="{184E46E3-8EB3-B145-86B0-780C48705BB8}"/>
    <dataValidation allowBlank="1" showInputMessage="1" showErrorMessage="1" prompt="Per federal guidelines, the maximum salary may not exceed $228,000 for SFY 2026-27." sqref="E30:E58" xr:uid="{E1024F42-FAB2-8C40-BB38-DFC88D6E2DD5}"/>
    <dataValidation allowBlank="1" showErrorMessage="1" prompt="Select county name from drop-down list, other program sheets will auto-populate." sqref="D9" xr:uid="{47729EB0-86F0-E246-9E8A-AB76AB94F784}"/>
    <dataValidation allowBlank="1" showInputMessage="1" showErrorMessage="1" prompt="Enter submission date, other program sheets will auto-populate." sqref="G7" xr:uid="{F87A50AE-30F4-5848-B808-4DB493E3F6C4}"/>
    <dataValidation allowBlank="1" showInputMessage="1" showErrorMessage="1" prompt="Enter submission date, other Enclosure 8 sheets will auto-populate." sqref="G9" xr:uid="{DBC80EED-6A20-454C-9876-106CEB98B507}"/>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48455E0-135C-1746-B64B-367685FC2F94}">
          <x14:formula1>
            <xm:f>Instructions!$D$91:$D$93</xm:f>
          </x14:formula1>
          <xm:sqref>C66:C69</xm:sqref>
        </x14:dataValidation>
        <x14:dataValidation type="list" allowBlank="1" showInputMessage="1" showErrorMessage="1" xr:uid="{3CDF0EAB-15EF-1142-9A5F-B75141CDD670}">
          <x14:formula1>
            <xm:f>Instructions!$D$117:$D$128</xm:f>
          </x14:formula1>
          <xm:sqref>C114:C127</xm:sqref>
        </x14:dataValidation>
        <x14:dataValidation type="list" allowBlank="1" showInputMessage="1" showErrorMessage="1" xr:uid="{76D13589-5373-884A-B6B8-F6E32C5AC511}">
          <x14:formula1>
            <xm:f>Instructions!$D$108:$D$113</xm:f>
          </x14:formula1>
          <xm:sqref>C76:C81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036-F26B-43DF-ABE5-C9E8B7D97DB5}">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241"/>
      <c r="E83" s="241"/>
      <c r="F83" s="242"/>
      <c r="G83" s="150">
        <v>0</v>
      </c>
    </row>
    <row r="84" spans="2:7" ht="20.25" customHeight="1">
      <c r="B84" s="2">
        <v>51</v>
      </c>
      <c r="C84" s="149"/>
      <c r="D84" s="255"/>
      <c r="E84" s="255"/>
      <c r="F84" s="249"/>
      <c r="G84" s="150">
        <v>0</v>
      </c>
    </row>
    <row r="85" spans="2:7" ht="20.25" customHeight="1">
      <c r="B85" s="2">
        <v>52</v>
      </c>
      <c r="C85" s="149"/>
      <c r="D85" s="255"/>
      <c r="E85" s="255"/>
      <c r="F85" s="249"/>
      <c r="G85" s="150">
        <v>0</v>
      </c>
    </row>
    <row r="86" spans="2:7" ht="20.25" customHeight="1">
      <c r="B86" s="2">
        <v>53</v>
      </c>
      <c r="C86" s="149"/>
      <c r="D86" s="255"/>
      <c r="E86" s="255"/>
      <c r="F86" s="249"/>
      <c r="G86" s="150">
        <v>0</v>
      </c>
    </row>
    <row r="87" spans="2:7" ht="20.25" customHeight="1">
      <c r="B87" s="2">
        <v>54</v>
      </c>
      <c r="C87" s="149"/>
      <c r="D87" s="255"/>
      <c r="E87" s="255"/>
      <c r="F87" s="249"/>
      <c r="G87" s="150">
        <v>0</v>
      </c>
    </row>
    <row r="88" spans="2:7" ht="20.25" customHeight="1">
      <c r="B88" s="2">
        <v>55</v>
      </c>
      <c r="C88" s="149"/>
      <c r="D88" s="255"/>
      <c r="E88" s="255"/>
      <c r="F88" s="249"/>
      <c r="G88" s="150">
        <v>0</v>
      </c>
    </row>
    <row r="89" spans="2:7" ht="20.25" customHeight="1">
      <c r="B89" s="2">
        <v>56</v>
      </c>
      <c r="C89" s="149"/>
      <c r="D89" s="255"/>
      <c r="E89" s="255"/>
      <c r="F89" s="249"/>
      <c r="G89" s="150">
        <v>0</v>
      </c>
    </row>
    <row r="90" spans="2:7" ht="20.25" customHeight="1">
      <c r="B90" s="2">
        <v>57</v>
      </c>
      <c r="C90" s="149"/>
      <c r="D90" s="255"/>
      <c r="E90" s="255"/>
      <c r="F90" s="249"/>
      <c r="G90" s="150">
        <v>0</v>
      </c>
    </row>
    <row r="91" spans="2:7" ht="20.25" customHeight="1">
      <c r="B91" s="2">
        <v>58</v>
      </c>
      <c r="C91" s="149"/>
      <c r="D91" s="255"/>
      <c r="E91" s="255"/>
      <c r="F91" s="249"/>
      <c r="G91" s="150">
        <v>0</v>
      </c>
    </row>
    <row r="92" spans="2:7" ht="20.25" customHeight="1">
      <c r="B92" s="2">
        <v>59</v>
      </c>
      <c r="C92" s="149"/>
      <c r="D92" s="255"/>
      <c r="E92" s="255"/>
      <c r="F92" s="249"/>
      <c r="G92" s="150">
        <v>0</v>
      </c>
    </row>
    <row r="93" spans="2:7" ht="20.25" customHeight="1">
      <c r="B93" s="2">
        <v>60</v>
      </c>
      <c r="C93" s="149"/>
      <c r="D93" s="255"/>
      <c r="E93" s="255"/>
      <c r="F93" s="249"/>
      <c r="G93" s="150">
        <v>0</v>
      </c>
    </row>
    <row r="94" spans="2:7" ht="20.25" customHeight="1">
      <c r="B94" s="2">
        <v>61</v>
      </c>
      <c r="C94" s="149"/>
      <c r="D94" s="255"/>
      <c r="E94" s="255"/>
      <c r="F94" s="249"/>
      <c r="G94" s="150">
        <v>0</v>
      </c>
    </row>
    <row r="95" spans="2:7" ht="20.25" customHeight="1">
      <c r="B95" s="2">
        <v>62</v>
      </c>
      <c r="C95" s="149"/>
      <c r="D95" s="255"/>
      <c r="E95" s="255"/>
      <c r="F95" s="249"/>
      <c r="G95" s="150">
        <v>0</v>
      </c>
    </row>
    <row r="96" spans="2:7" ht="20.25" customHeight="1">
      <c r="B96" s="2">
        <v>63</v>
      </c>
      <c r="C96" s="149"/>
      <c r="D96" s="255"/>
      <c r="E96" s="255"/>
      <c r="F96" s="249"/>
      <c r="G96" s="150">
        <v>0</v>
      </c>
    </row>
    <row r="97" spans="2:7" ht="20.25" customHeight="1">
      <c r="B97" s="2">
        <v>64</v>
      </c>
      <c r="C97" s="149"/>
      <c r="D97" s="255"/>
      <c r="E97" s="255"/>
      <c r="F97" s="249"/>
      <c r="G97" s="150">
        <v>0</v>
      </c>
    </row>
    <row r="98" spans="2:7" ht="20.25" customHeight="1">
      <c r="B98" s="2">
        <v>65</v>
      </c>
      <c r="C98" s="149"/>
      <c r="D98" s="255"/>
      <c r="E98" s="255"/>
      <c r="F98" s="249"/>
      <c r="G98" s="150">
        <v>0</v>
      </c>
    </row>
    <row r="99" spans="2:7" ht="20.25" customHeight="1">
      <c r="B99" s="2">
        <v>66</v>
      </c>
      <c r="C99" s="149"/>
      <c r="D99" s="255"/>
      <c r="E99" s="255"/>
      <c r="F99" s="249"/>
      <c r="G99" s="150">
        <v>0</v>
      </c>
    </row>
    <row r="100" spans="2:7" ht="20.25" customHeight="1">
      <c r="B100" s="2">
        <v>67</v>
      </c>
      <c r="C100" s="149"/>
      <c r="D100" s="255"/>
      <c r="E100" s="255"/>
      <c r="F100" s="249"/>
      <c r="G100" s="150">
        <v>0</v>
      </c>
    </row>
    <row r="101" spans="2:7" ht="20.25" customHeight="1">
      <c r="B101" s="2">
        <v>68</v>
      </c>
      <c r="C101" s="149"/>
      <c r="D101" s="255"/>
      <c r="E101" s="255"/>
      <c r="F101" s="249"/>
      <c r="G101" s="150">
        <v>0</v>
      </c>
    </row>
    <row r="102" spans="2:7" ht="20.25" customHeight="1">
      <c r="B102" s="2">
        <v>69</v>
      </c>
      <c r="C102" s="149"/>
      <c r="D102" s="255"/>
      <c r="E102" s="255"/>
      <c r="F102" s="249"/>
      <c r="G102" s="150">
        <v>0</v>
      </c>
    </row>
    <row r="103" spans="2:7" ht="20.25" customHeight="1">
      <c r="B103" s="2">
        <v>70</v>
      </c>
      <c r="C103" s="149"/>
      <c r="D103" s="255"/>
      <c r="E103" s="255"/>
      <c r="F103" s="249"/>
      <c r="G103" s="150">
        <v>0</v>
      </c>
    </row>
    <row r="104" spans="2:7" ht="20.25" customHeight="1">
      <c r="B104" s="2">
        <v>71</v>
      </c>
      <c r="C104" s="149"/>
      <c r="D104" s="255"/>
      <c r="E104" s="255"/>
      <c r="F104" s="249"/>
      <c r="G104" s="150">
        <v>0</v>
      </c>
    </row>
    <row r="105" spans="2:7" ht="20.25" customHeight="1">
      <c r="B105" s="2">
        <v>72</v>
      </c>
      <c r="C105" s="149"/>
      <c r="D105" s="255"/>
      <c r="E105" s="255"/>
      <c r="F105" s="249"/>
      <c r="G105" s="150">
        <v>0</v>
      </c>
    </row>
    <row r="106" spans="2:7" ht="20.25" customHeight="1">
      <c r="B106" s="2">
        <v>73</v>
      </c>
      <c r="C106" s="149"/>
      <c r="D106" s="255"/>
      <c r="E106" s="255"/>
      <c r="F106" s="249"/>
      <c r="G106" s="150">
        <v>0</v>
      </c>
    </row>
    <row r="107" spans="2:7" ht="20.25" customHeight="1">
      <c r="B107" s="2">
        <v>74</v>
      </c>
      <c r="C107" s="149"/>
      <c r="D107" s="255"/>
      <c r="E107" s="255"/>
      <c r="F107" s="249"/>
      <c r="G107" s="150">
        <v>0</v>
      </c>
    </row>
    <row r="108" spans="2:7" ht="20.25" customHeight="1">
      <c r="B108" s="2">
        <v>75</v>
      </c>
      <c r="C108" s="149"/>
      <c r="D108" s="255"/>
      <c r="E108" s="255"/>
      <c r="F108" s="249"/>
      <c r="G108" s="150">
        <v>0</v>
      </c>
    </row>
    <row r="109" spans="2:7" ht="20.25" customHeight="1">
      <c r="B109" s="2">
        <v>76</v>
      </c>
      <c r="C109" s="149"/>
      <c r="D109" s="255"/>
      <c r="E109" s="255"/>
      <c r="F109" s="249"/>
      <c r="G109" s="150">
        <v>0</v>
      </c>
    </row>
    <row r="110" spans="2:7" ht="20.25" customHeight="1">
      <c r="B110" s="2">
        <v>77</v>
      </c>
      <c r="C110" s="151"/>
      <c r="D110" s="241"/>
      <c r="E110" s="241"/>
      <c r="F110" s="242"/>
      <c r="G110" s="150">
        <v>0</v>
      </c>
    </row>
    <row r="111" spans="2:7" ht="20.25" customHeight="1">
      <c r="B111" s="2">
        <v>78</v>
      </c>
      <c r="C111" s="151"/>
      <c r="D111" s="241"/>
      <c r="E111" s="241"/>
      <c r="F111" s="242"/>
      <c r="G111" s="150">
        <v>0</v>
      </c>
    </row>
    <row r="112" spans="2:7" ht="20.25" customHeight="1">
      <c r="B112" s="2">
        <v>79</v>
      </c>
      <c r="C112" s="152"/>
      <c r="D112" s="243"/>
      <c r="E112" s="243"/>
      <c r="F112" s="244"/>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99">
    <mergeCell ref="C18:F18"/>
    <mergeCell ref="C19:F19"/>
    <mergeCell ref="C33:D33"/>
    <mergeCell ref="E1:G1"/>
    <mergeCell ref="C25:I25"/>
    <mergeCell ref="D15:G15"/>
    <mergeCell ref="C17:G17"/>
    <mergeCell ref="C20:F20"/>
    <mergeCell ref="C23:G23"/>
    <mergeCell ref="C21:F21"/>
    <mergeCell ref="C26:G26"/>
    <mergeCell ref="C27:D28"/>
    <mergeCell ref="E27:E28"/>
    <mergeCell ref="F27:F28"/>
    <mergeCell ref="G27:G28"/>
    <mergeCell ref="C1:D1"/>
    <mergeCell ref="E6:F6"/>
    <mergeCell ref="E7:F7"/>
    <mergeCell ref="C134:F134"/>
    <mergeCell ref="C135:F135"/>
    <mergeCell ref="C136:F136"/>
    <mergeCell ref="C57:D57"/>
    <mergeCell ref="C59:F59"/>
    <mergeCell ref="D66:F66"/>
    <mergeCell ref="D67:F67"/>
    <mergeCell ref="D68:F68"/>
    <mergeCell ref="D120:F120"/>
    <mergeCell ref="D72:F72"/>
    <mergeCell ref="D73:F73"/>
    <mergeCell ref="C58:D58"/>
    <mergeCell ref="C60:F60"/>
    <mergeCell ref="C62:G62"/>
    <mergeCell ref="C137:F137"/>
    <mergeCell ref="D121:F121"/>
    <mergeCell ref="D122:F122"/>
    <mergeCell ref="D123:F123"/>
    <mergeCell ref="C128:F128"/>
    <mergeCell ref="C130:G130"/>
    <mergeCell ref="C131:F132"/>
    <mergeCell ref="D127:F127"/>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C63:C64"/>
    <mergeCell ref="D63:F64"/>
    <mergeCell ref="D115:F115"/>
    <mergeCell ref="D76:F76"/>
    <mergeCell ref="D79:F79"/>
    <mergeCell ref="D77:F77"/>
    <mergeCell ref="D78:F78"/>
    <mergeCell ref="D114:F114"/>
    <mergeCell ref="C113:G113"/>
    <mergeCell ref="D71:F71"/>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C30:D30"/>
    <mergeCell ref="C56:D56"/>
    <mergeCell ref="C35:D35"/>
    <mergeCell ref="C36:D36"/>
    <mergeCell ref="C37:D37"/>
    <mergeCell ref="C38:D38"/>
    <mergeCell ref="C54:D54"/>
    <mergeCell ref="C55:D55"/>
    <mergeCell ref="C49:D49"/>
    <mergeCell ref="C50:D50"/>
    <mergeCell ref="C51:D51"/>
    <mergeCell ref="C52:D52"/>
    <mergeCell ref="C53:D53"/>
    <mergeCell ref="C34:D34"/>
    <mergeCell ref="C31:D31"/>
    <mergeCell ref="C32:D32"/>
  </mergeCells>
  <conditionalFormatting sqref="D8">
    <cfRule type="cellIs" dxfId="69" priority="9" stopIfTrue="1" operator="lessThan">
      <formula>0.01</formula>
    </cfRule>
  </conditionalFormatting>
  <conditionalFormatting sqref="E30:E58">
    <cfRule type="cellIs" dxfId="68" priority="1" operator="greaterThan">
      <formula>228000</formula>
    </cfRule>
  </conditionalFormatting>
  <conditionalFormatting sqref="F30:F58">
    <cfRule type="cellIs" dxfId="67" priority="3" operator="greaterThan">
      <formula>1</formula>
    </cfRule>
  </conditionalFormatting>
  <conditionalFormatting sqref="G8">
    <cfRule type="cellIs" dxfId="66" priority="8" operator="lessThan">
      <formula>100</formula>
    </cfRule>
  </conditionalFormatting>
  <conditionalFormatting sqref="G140">
    <cfRule type="expression" dxfId="65" priority="5">
      <formula>AND(G140&lt;&gt;"",G139&lt;&gt;"",G140&gt;G139)</formula>
    </cfRule>
  </conditionalFormatting>
  <conditionalFormatting sqref="G142">
    <cfRule type="expression" dxfId="64" priority="4">
      <formula>AND(G142&lt;&gt;"",G141&lt;&gt;"",G142&gt;G141)</formula>
    </cfRule>
  </conditionalFormatting>
  <conditionalFormatting sqref="H139">
    <cfRule type="cellIs" dxfId="63" priority="10" operator="lessThan">
      <formula>$H$140</formula>
    </cfRule>
  </conditionalFormatting>
  <conditionalFormatting sqref="H135:K135">
    <cfRule type="cellIs" dxfId="62" priority="6" operator="greaterThan">
      <formula>$G$135</formula>
    </cfRule>
  </conditionalFormatting>
  <conditionalFormatting sqref="O115">
    <cfRule type="cellIs" dxfId="61" priority="7" operator="greaterThan">
      <formula>$O$114</formula>
    </cfRule>
  </conditionalFormatting>
  <dataValidations count="12">
    <dataValidation allowBlank="1" showInputMessage="1" showErrorMessage="1" prompt="Per federal guidelines, the maximum salary may not exceed $228,000 for SFY 2026-27." sqref="E30:E58" xr:uid="{162C8098-53D1-8D43-B7E3-300E44B59D62}"/>
    <dataValidation allowBlank="1" showInputMessage="1" prompt="Entering the county's ICR in this cell will Auto-populate the rest of the program sheets in this work book with your Indirect Cost Rate. " sqref="D8" xr:uid="{A0B611DD-9A80-D74D-B315-87A063106468}"/>
    <dataValidation allowBlank="1" showDropDown="1" showInputMessage="1" showErrorMessage="1" sqref="D14" xr:uid="{221A0016-CB9C-DD4E-B58C-F3110AEFC612}"/>
    <dataValidation allowBlank="1" showInputMessage="1" showErrorMessage="1" prompt="Enter Program Name. " sqref="D11" xr:uid="{3D3C6BAA-108A-634B-B24A-B510D56A4558}"/>
    <dataValidation allowBlank="1" showInputMessage="1" showErrorMessage="1" prompt="Enter submission date, other Enclosure 8 sheets will auto-populate." sqref="G9" xr:uid="{A2D82982-4151-BC41-96A3-D197738D6358}"/>
    <dataValidation allowBlank="1" showInputMessage="1" showErrorMessage="1" prompt="Entering the county's ICR in this cell will Auto-populate the rest of the program sheets in this work book with your Indirect Cost Rate. " sqref="C8" xr:uid="{7DBE1EB5-71E3-D947-A2FB-0D9E4F08B041}"/>
    <dataValidation allowBlank="1" showInputMessage="1" showErrorMessage="1" prompt="Entering the county's PATH allocation in this cell will auto-populate the rest of the program sheets in this work book and support accurate expense reporting. " sqref="E8" xr:uid="{2EE35F17-8D7E-D44D-A8A4-9C4F1BF6A61B}"/>
    <dataValidation allowBlank="1" showInputMessage="1" showErrorMessage="1" prompt="Enter submission date, other program sheets will auto-populate." sqref="G7" xr:uid="{75D6550C-6E6F-6D4A-9B4A-93B59229C75B}"/>
    <dataValidation allowBlank="1" showInputMessage="1" showErrorMessage="1" prompt="Select county name from drop-down list, other program sheets will auto-populate." sqref="D11" xr:uid="{9869AE31-6610-4B49-95EF-705DAC50EEDA}"/>
    <dataValidation allowBlank="1" showErrorMessage="1" sqref="C12:D13 E12:F12" xr:uid="{FC4F390E-17A1-1740-811A-40245353A11D}"/>
    <dataValidation allowBlank="1" showInputMessage="1" showErrorMessage="1" prompt="The county's SUBG allocation in this cell will auto-populate the rest of the program sheets in this workbook and support accurate expense reporting. " sqref="G8" xr:uid="{F78710A9-C3F4-AD4B-9B91-3D6938ECA9AA}"/>
    <dataValidation allowBlank="1" showErrorMessage="1" prompt="Select county name from drop-down list, other program sheets will auto-populate." sqref="D9" xr:uid="{B6784036-B3C0-CD4E-97C7-76B5AA2FB0F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6546A08C-3A68-A84F-A3EA-5EAA69780E51}">
          <x14:formula1>
            <xm:f>Instructions!$D$91:$D$93</xm:f>
          </x14:formula1>
          <xm:sqref>C66:C69</xm:sqref>
        </x14:dataValidation>
        <x14:dataValidation type="list" allowBlank="1" showInputMessage="1" showErrorMessage="1" xr:uid="{F0C1120F-39CD-ED4E-ACAD-22B5D65B45EB}">
          <x14:formula1>
            <xm:f>Instructions!$D$117:$D$128</xm:f>
          </x14:formula1>
          <xm:sqref>C114:C127</xm:sqref>
        </x14:dataValidation>
        <x14:dataValidation type="list" allowBlank="1" showInputMessage="1" showErrorMessage="1" xr:uid="{51A87077-0D31-A543-89EB-3BDCCA98B46B}">
          <x14:formula1>
            <xm:f>Instructions!$D$108:$D$113</xm:f>
          </x14:formula1>
          <xm:sqref>C76:C81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4024-C120-4916-B01E-95432751A2A2}">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60" priority="9" stopIfTrue="1" operator="lessThan">
      <formula>0.01</formula>
    </cfRule>
  </conditionalFormatting>
  <conditionalFormatting sqref="E30:E58">
    <cfRule type="cellIs" dxfId="59" priority="1" operator="greaterThan">
      <formula>228000</formula>
    </cfRule>
  </conditionalFormatting>
  <conditionalFormatting sqref="F30:F58">
    <cfRule type="cellIs" dxfId="58" priority="3" operator="greaterThan">
      <formula>1</formula>
    </cfRule>
  </conditionalFormatting>
  <conditionalFormatting sqref="G8">
    <cfRule type="cellIs" dxfId="57" priority="8" operator="lessThan">
      <formula>100</formula>
    </cfRule>
  </conditionalFormatting>
  <conditionalFormatting sqref="G140">
    <cfRule type="expression" dxfId="56" priority="5">
      <formula>AND(G140&lt;&gt;"",G139&lt;&gt;"",G140&gt;G139)</formula>
    </cfRule>
  </conditionalFormatting>
  <conditionalFormatting sqref="G142">
    <cfRule type="expression" dxfId="55" priority="4">
      <formula>AND(G142&lt;&gt;"",G141&lt;&gt;"",G142&gt;G141)</formula>
    </cfRule>
  </conditionalFormatting>
  <conditionalFormatting sqref="H139">
    <cfRule type="cellIs" dxfId="54" priority="10" operator="lessThan">
      <formula>$H$140</formula>
    </cfRule>
  </conditionalFormatting>
  <conditionalFormatting sqref="H135:K135">
    <cfRule type="cellIs" dxfId="53" priority="6" operator="greaterThan">
      <formula>$G$135</formula>
    </cfRule>
  </conditionalFormatting>
  <conditionalFormatting sqref="O115">
    <cfRule type="cellIs" dxfId="52"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0B156978-78E7-CC46-AB62-21CD1701FA7F}"/>
    <dataValidation allowBlank="1" showErrorMessage="1" sqref="C12:D13 E12:F12" xr:uid="{416ADF78-E0A0-D842-A443-CD232F9CBAA0}"/>
    <dataValidation allowBlank="1" showInputMessage="1" showErrorMessage="1" prompt="Select county name from drop-down list, other program sheets will auto-populate." sqref="D11" xr:uid="{7776EE3F-7497-B94F-A909-E6FE4E5E1526}"/>
    <dataValidation allowBlank="1" showInputMessage="1" showErrorMessage="1" prompt="Enter submission date, other program sheets will auto-populate." sqref="G7" xr:uid="{4781DB3E-8E5E-C44B-90C6-E71212EF5170}"/>
    <dataValidation allowBlank="1" showInputMessage="1" showErrorMessage="1" prompt="Entering the county's PATH allocation in this cell will auto-populate the rest of the program sheets in this work book and support accurate expense reporting. " sqref="E8" xr:uid="{BBAB3FD0-0365-674E-BC83-F859AC720B25}"/>
    <dataValidation allowBlank="1" showInputMessage="1" showErrorMessage="1" prompt="Entering the county's ICR in this cell will Auto-populate the rest of the program sheets in this work book with your Indirect Cost Rate. " sqref="C8" xr:uid="{B75488F1-32CE-214D-8460-CF5F4C87DE4E}"/>
    <dataValidation allowBlank="1" showInputMessage="1" showErrorMessage="1" prompt="Enter submission date, other Enclosure 8 sheets will auto-populate." sqref="G9" xr:uid="{986B574E-03E2-4D41-AC7A-69C6F1C49612}"/>
    <dataValidation allowBlank="1" showInputMessage="1" showErrorMessage="1" prompt="Enter Program Name. " sqref="D11" xr:uid="{BC1856BD-5327-D84F-A3CF-1851B5196D52}"/>
    <dataValidation allowBlank="1" showDropDown="1" showInputMessage="1" showErrorMessage="1" sqref="D14" xr:uid="{0CC1480B-184D-8F47-9A70-803B2CCB6E53}"/>
    <dataValidation allowBlank="1" showInputMessage="1" prompt="Entering the county's ICR in this cell will Auto-populate the rest of the program sheets in this work book with your Indirect Cost Rate. " sqref="D8" xr:uid="{2865BC73-7B6B-BB4D-A14C-495668EA4AC3}"/>
    <dataValidation allowBlank="1" showInputMessage="1" showErrorMessage="1" prompt="Per federal guidelines, the maximum salary may not exceed $228,000 for SFY 2026-27." sqref="E30:E58" xr:uid="{E0376422-A708-6244-ABD3-77ABC0E5DB0A}"/>
    <dataValidation allowBlank="1" showErrorMessage="1" prompt="Select county name from drop-down list, other program sheets will auto-populate." sqref="D9" xr:uid="{DAF54642-1B52-D64D-B957-7BE850A79D4F}"/>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5D59489F-94C0-6141-BF88-5CAE31B37EDC}">
          <x14:formula1>
            <xm:f>Instructions!$D$91:$D$93</xm:f>
          </x14:formula1>
          <xm:sqref>C66:C69</xm:sqref>
        </x14:dataValidation>
        <x14:dataValidation type="list" allowBlank="1" showInputMessage="1" showErrorMessage="1" xr:uid="{35F9C980-D594-D94A-A807-F8DE8DCDF38A}">
          <x14:formula1>
            <xm:f>Instructions!$D$117:$D$128</xm:f>
          </x14:formula1>
          <xm:sqref>C114:C127</xm:sqref>
        </x14:dataValidation>
        <x14:dataValidation type="list" allowBlank="1" showInputMessage="1" showErrorMessage="1" xr:uid="{FD763CFD-9A17-114A-9EA7-E6DF6AB9CCE0}">
          <x14:formula1>
            <xm:f>Instructions!$D$108:$D$113</xm:f>
          </x14:formula1>
          <xm:sqref>C76:C81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E88B-6462-4E59-8978-E880861FC5D4}">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526"/>
      <c r="D39" s="527"/>
      <c r="E39" s="20">
        <v>0</v>
      </c>
      <c r="F39" s="21">
        <v>0</v>
      </c>
      <c r="G39" s="22">
        <f t="shared" si="0"/>
        <v>0</v>
      </c>
    </row>
    <row r="40" spans="2:7" ht="20.25" customHeight="1">
      <c r="B40" s="2">
        <v>12</v>
      </c>
      <c r="C40" s="246"/>
      <c r="D40" s="247"/>
      <c r="E40" s="20">
        <v>0</v>
      </c>
      <c r="F40" s="21">
        <v>0</v>
      </c>
      <c r="G40" s="22">
        <f t="shared" ref="G40:G49" si="1">E40*F40</f>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246"/>
      <c r="D49" s="247"/>
      <c r="E49" s="20">
        <v>0</v>
      </c>
      <c r="F49" s="21">
        <v>0</v>
      </c>
      <c r="G49" s="22">
        <f t="shared" si="1"/>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10"/>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237"/>
      <c r="D83" s="533"/>
      <c r="E83" s="534"/>
      <c r="F83" s="535"/>
      <c r="G83" s="150">
        <v>0</v>
      </c>
    </row>
    <row r="84" spans="2:7" ht="20.25" customHeight="1">
      <c r="B84" s="2">
        <v>51</v>
      </c>
      <c r="C84" s="254"/>
      <c r="D84" s="533"/>
      <c r="E84" s="534"/>
      <c r="F84" s="535"/>
      <c r="G84" s="150">
        <v>0</v>
      </c>
    </row>
    <row r="85" spans="2:7" ht="20.25" customHeight="1">
      <c r="B85" s="2">
        <v>52</v>
      </c>
      <c r="C85" s="254"/>
      <c r="D85" s="533"/>
      <c r="E85" s="534"/>
      <c r="F85" s="535"/>
      <c r="G85" s="150">
        <v>0</v>
      </c>
    </row>
    <row r="86" spans="2:7" ht="20.25" customHeight="1">
      <c r="B86" s="2">
        <v>53</v>
      </c>
      <c r="C86" s="254"/>
      <c r="D86" s="533"/>
      <c r="E86" s="534"/>
      <c r="F86" s="535"/>
      <c r="G86" s="150">
        <v>0</v>
      </c>
    </row>
    <row r="87" spans="2:7" ht="20.25" customHeight="1">
      <c r="B87" s="2">
        <v>54</v>
      </c>
      <c r="C87" s="254"/>
      <c r="D87" s="533"/>
      <c r="E87" s="534"/>
      <c r="F87" s="535"/>
      <c r="G87" s="150">
        <v>0</v>
      </c>
    </row>
    <row r="88" spans="2:7" ht="20.25" customHeight="1">
      <c r="B88" s="2">
        <v>55</v>
      </c>
      <c r="C88" s="254"/>
      <c r="D88" s="533"/>
      <c r="E88" s="534"/>
      <c r="F88" s="535"/>
      <c r="G88" s="150">
        <v>0</v>
      </c>
    </row>
    <row r="89" spans="2:7" ht="20.25" customHeight="1">
      <c r="B89" s="2">
        <v>56</v>
      </c>
      <c r="C89" s="254"/>
      <c r="D89" s="533"/>
      <c r="E89" s="534"/>
      <c r="F89" s="535"/>
      <c r="G89" s="150">
        <v>0</v>
      </c>
    </row>
    <row r="90" spans="2:7" ht="20.25" customHeight="1">
      <c r="B90" s="2">
        <v>57</v>
      </c>
      <c r="C90" s="254"/>
      <c r="D90" s="533"/>
      <c r="E90" s="534"/>
      <c r="F90" s="535"/>
      <c r="G90" s="150">
        <v>0</v>
      </c>
    </row>
    <row r="91" spans="2:7" ht="20.25" customHeight="1">
      <c r="B91" s="2">
        <v>58</v>
      </c>
      <c r="C91" s="254"/>
      <c r="D91" s="533"/>
      <c r="E91" s="534"/>
      <c r="F91" s="535"/>
      <c r="G91" s="150">
        <v>0</v>
      </c>
    </row>
    <row r="92" spans="2:7" ht="20.25" customHeight="1">
      <c r="B92" s="2">
        <v>59</v>
      </c>
      <c r="C92" s="254"/>
      <c r="D92" s="533"/>
      <c r="E92" s="534"/>
      <c r="F92" s="535"/>
      <c r="G92" s="150">
        <v>0</v>
      </c>
    </row>
    <row r="93" spans="2:7" ht="20.25" customHeight="1">
      <c r="B93" s="2">
        <v>60</v>
      </c>
      <c r="C93" s="254"/>
      <c r="D93" s="533"/>
      <c r="E93" s="534"/>
      <c r="F93" s="535"/>
      <c r="G93" s="150">
        <v>0</v>
      </c>
    </row>
    <row r="94" spans="2:7" ht="20.25" customHeight="1">
      <c r="B94" s="2">
        <v>61</v>
      </c>
      <c r="C94" s="254"/>
      <c r="D94" s="533"/>
      <c r="E94" s="534"/>
      <c r="F94" s="535"/>
      <c r="G94" s="150">
        <v>0</v>
      </c>
    </row>
    <row r="95" spans="2:7" ht="20.25" customHeight="1">
      <c r="B95" s="2">
        <v>62</v>
      </c>
      <c r="C95" s="254"/>
      <c r="D95" s="533"/>
      <c r="E95" s="534"/>
      <c r="F95" s="535"/>
      <c r="G95" s="150">
        <v>0</v>
      </c>
    </row>
    <row r="96" spans="2:7" ht="20.25" customHeight="1">
      <c r="B96" s="2">
        <v>63</v>
      </c>
      <c r="C96" s="254"/>
      <c r="D96" s="533"/>
      <c r="E96" s="534"/>
      <c r="F96" s="535"/>
      <c r="G96" s="150">
        <v>0</v>
      </c>
    </row>
    <row r="97" spans="2:7" ht="20.25" customHeight="1">
      <c r="B97" s="2">
        <v>64</v>
      </c>
      <c r="C97" s="254"/>
      <c r="D97" s="533"/>
      <c r="E97" s="534"/>
      <c r="F97" s="535"/>
      <c r="G97" s="150">
        <v>0</v>
      </c>
    </row>
    <row r="98" spans="2:7" ht="20.25" customHeight="1">
      <c r="B98" s="2">
        <v>65</v>
      </c>
      <c r="C98" s="254"/>
      <c r="D98" s="533"/>
      <c r="E98" s="534"/>
      <c r="F98" s="535"/>
      <c r="G98" s="150">
        <v>0</v>
      </c>
    </row>
    <row r="99" spans="2:7" ht="20.25" customHeight="1">
      <c r="B99" s="2">
        <v>66</v>
      </c>
      <c r="C99" s="254"/>
      <c r="D99" s="533"/>
      <c r="E99" s="534"/>
      <c r="F99" s="535"/>
      <c r="G99" s="150">
        <v>0</v>
      </c>
    </row>
    <row r="100" spans="2:7" ht="20.25" customHeight="1">
      <c r="B100" s="2">
        <v>67</v>
      </c>
      <c r="C100" s="254"/>
      <c r="D100" s="533"/>
      <c r="E100" s="534"/>
      <c r="F100" s="535"/>
      <c r="G100" s="150">
        <v>0</v>
      </c>
    </row>
    <row r="101" spans="2:7" ht="20.25" customHeight="1">
      <c r="B101" s="2">
        <v>68</v>
      </c>
      <c r="C101" s="254"/>
      <c r="D101" s="533"/>
      <c r="E101" s="534"/>
      <c r="F101" s="535"/>
      <c r="G101" s="150">
        <v>0</v>
      </c>
    </row>
    <row r="102" spans="2:7" ht="20.25" customHeight="1">
      <c r="B102" s="2">
        <v>69</v>
      </c>
      <c r="C102" s="254"/>
      <c r="D102" s="533"/>
      <c r="E102" s="534"/>
      <c r="F102" s="535"/>
      <c r="G102" s="150">
        <v>0</v>
      </c>
    </row>
    <row r="103" spans="2:7" ht="20.25" customHeight="1">
      <c r="B103" s="2">
        <v>70</v>
      </c>
      <c r="C103" s="254"/>
      <c r="D103" s="533"/>
      <c r="E103" s="534"/>
      <c r="F103" s="535"/>
      <c r="G103" s="150">
        <v>0</v>
      </c>
    </row>
    <row r="104" spans="2:7" ht="20.25" customHeight="1">
      <c r="B104" s="2">
        <v>71</v>
      </c>
      <c r="C104" s="254"/>
      <c r="D104" s="533"/>
      <c r="E104" s="534"/>
      <c r="F104" s="535"/>
      <c r="G104" s="150">
        <v>0</v>
      </c>
    </row>
    <row r="105" spans="2:7" ht="20.25" customHeight="1">
      <c r="B105" s="2">
        <v>72</v>
      </c>
      <c r="C105" s="254"/>
      <c r="D105" s="533"/>
      <c r="E105" s="534"/>
      <c r="F105" s="535"/>
      <c r="G105" s="150">
        <v>0</v>
      </c>
    </row>
    <row r="106" spans="2:7" ht="20.25" customHeight="1">
      <c r="B106" s="2">
        <v>73</v>
      </c>
      <c r="C106" s="254"/>
      <c r="D106" s="533"/>
      <c r="E106" s="534"/>
      <c r="F106" s="535"/>
      <c r="G106" s="150">
        <v>0</v>
      </c>
    </row>
    <row r="107" spans="2:7" ht="20.25" customHeight="1">
      <c r="B107" s="2">
        <v>74</v>
      </c>
      <c r="C107" s="254"/>
      <c r="D107" s="533"/>
      <c r="E107" s="534"/>
      <c r="F107" s="535"/>
      <c r="G107" s="150">
        <v>0</v>
      </c>
    </row>
    <row r="108" spans="2:7" ht="20.25" customHeight="1">
      <c r="B108" s="2">
        <v>75</v>
      </c>
      <c r="C108" s="254"/>
      <c r="D108" s="533"/>
      <c r="E108" s="534"/>
      <c r="F108" s="535"/>
      <c r="G108" s="150">
        <v>0</v>
      </c>
    </row>
    <row r="109" spans="2:7" ht="20.25" customHeight="1">
      <c r="B109" s="2">
        <v>76</v>
      </c>
      <c r="C109" s="254"/>
      <c r="D109" s="533"/>
      <c r="E109" s="534"/>
      <c r="F109" s="535"/>
      <c r="G109" s="150">
        <v>0</v>
      </c>
    </row>
    <row r="110" spans="2:7" ht="20.25" customHeight="1">
      <c r="B110" s="2">
        <v>77</v>
      </c>
      <c r="C110" s="237"/>
      <c r="D110" s="533"/>
      <c r="E110" s="534"/>
      <c r="F110" s="535"/>
      <c r="G110" s="150">
        <v>0</v>
      </c>
    </row>
    <row r="111" spans="2:7" ht="20.25" customHeight="1">
      <c r="B111" s="2">
        <v>78</v>
      </c>
      <c r="C111" s="237"/>
      <c r="D111" s="533"/>
      <c r="E111" s="534"/>
      <c r="F111" s="535"/>
      <c r="G111" s="150">
        <v>0</v>
      </c>
    </row>
    <row r="112" spans="2:7" ht="20.25" customHeight="1">
      <c r="B112" s="2">
        <v>79</v>
      </c>
      <c r="C112" s="238"/>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11:F111"/>
    <mergeCell ref="D112:F112"/>
    <mergeCell ref="D98:F98"/>
    <mergeCell ref="D99:F99"/>
    <mergeCell ref="D100:F100"/>
    <mergeCell ref="D101:F101"/>
    <mergeCell ref="D102:F102"/>
    <mergeCell ref="D103:F103"/>
    <mergeCell ref="D104:F104"/>
    <mergeCell ref="D105:F105"/>
    <mergeCell ref="D106:F106"/>
    <mergeCell ref="D93:F93"/>
    <mergeCell ref="D94:F94"/>
    <mergeCell ref="D95:F95"/>
    <mergeCell ref="D96:F96"/>
    <mergeCell ref="D97:F97"/>
    <mergeCell ref="D107:F107"/>
    <mergeCell ref="D108:F108"/>
    <mergeCell ref="D109:F109"/>
    <mergeCell ref="D110:F110"/>
    <mergeCell ref="C1:D1"/>
    <mergeCell ref="E6:F6"/>
    <mergeCell ref="E7:F7"/>
    <mergeCell ref="C18:F18"/>
    <mergeCell ref="C19:F19"/>
    <mergeCell ref="C34:D34"/>
    <mergeCell ref="C31:D31"/>
    <mergeCell ref="C32:D32"/>
    <mergeCell ref="C33:D33"/>
    <mergeCell ref="E1:G1"/>
    <mergeCell ref="C2:G2"/>
    <mergeCell ref="C4:G5"/>
    <mergeCell ref="E8:F8"/>
    <mergeCell ref="C10:G10"/>
    <mergeCell ref="D11:G11"/>
    <mergeCell ref="F12:G12"/>
    <mergeCell ref="D13:G13"/>
    <mergeCell ref="F14:G14"/>
    <mergeCell ref="C30:D30"/>
    <mergeCell ref="C27:D28"/>
    <mergeCell ref="C21:F21"/>
    <mergeCell ref="C25:I25"/>
    <mergeCell ref="D15:G15"/>
    <mergeCell ref="C17:G17"/>
    <mergeCell ref="C20:F20"/>
    <mergeCell ref="C23:G23"/>
    <mergeCell ref="D114:F114"/>
    <mergeCell ref="C113:G113"/>
    <mergeCell ref="C57:D57"/>
    <mergeCell ref="C59:F59"/>
    <mergeCell ref="D66:F66"/>
    <mergeCell ref="D67:F67"/>
    <mergeCell ref="D68:F68"/>
    <mergeCell ref="D71:F71"/>
    <mergeCell ref="D72:F72"/>
    <mergeCell ref="D73:F73"/>
    <mergeCell ref="C58:D58"/>
    <mergeCell ref="C60:F60"/>
    <mergeCell ref="C62:G62"/>
    <mergeCell ref="C63:C64"/>
    <mergeCell ref="D63:F64"/>
    <mergeCell ref="D83:F83"/>
    <mergeCell ref="D84:F84"/>
    <mergeCell ref="D85:F85"/>
    <mergeCell ref="D86:F86"/>
    <mergeCell ref="D87:F87"/>
    <mergeCell ref="D88:F88"/>
    <mergeCell ref="D89:F89"/>
    <mergeCell ref="C128:F128"/>
    <mergeCell ref="D78:F78"/>
    <mergeCell ref="G131:G132"/>
    <mergeCell ref="G63:G64"/>
    <mergeCell ref="C65:G65"/>
    <mergeCell ref="D69:F69"/>
    <mergeCell ref="C70:G70"/>
    <mergeCell ref="D74:F74"/>
    <mergeCell ref="C75:G75"/>
    <mergeCell ref="D81:F81"/>
    <mergeCell ref="C82:G82"/>
    <mergeCell ref="D124:F124"/>
    <mergeCell ref="D125:F125"/>
    <mergeCell ref="D126:F126"/>
    <mergeCell ref="D117:F117"/>
    <mergeCell ref="D118:F118"/>
    <mergeCell ref="D119:F119"/>
    <mergeCell ref="D120:F120"/>
    <mergeCell ref="D80:F80"/>
    <mergeCell ref="D121:F121"/>
    <mergeCell ref="D122:F122"/>
    <mergeCell ref="D90:F90"/>
    <mergeCell ref="D91:F91"/>
    <mergeCell ref="D92:F92"/>
    <mergeCell ref="C143:F143"/>
    <mergeCell ref="C141:F141"/>
    <mergeCell ref="C140:F140"/>
    <mergeCell ref="C137:F137"/>
    <mergeCell ref="C136:F136"/>
    <mergeCell ref="C135:F135"/>
    <mergeCell ref="C134:F134"/>
    <mergeCell ref="C131:F132"/>
    <mergeCell ref="C130:G130"/>
    <mergeCell ref="C138:F138"/>
    <mergeCell ref="C139:F139"/>
    <mergeCell ref="C133:F133"/>
    <mergeCell ref="C142:F142"/>
    <mergeCell ref="Q25:R25"/>
    <mergeCell ref="D77:F77"/>
    <mergeCell ref="D127:F127"/>
    <mergeCell ref="D115:F115"/>
    <mergeCell ref="D76:F76"/>
    <mergeCell ref="D79:F79"/>
    <mergeCell ref="C26:G26"/>
    <mergeCell ref="E27:E28"/>
    <mergeCell ref="F27:F28"/>
    <mergeCell ref="G27:G28"/>
    <mergeCell ref="C38:D38"/>
    <mergeCell ref="C35:D35"/>
    <mergeCell ref="C36:D36"/>
    <mergeCell ref="C37:D37"/>
    <mergeCell ref="C54:D54"/>
    <mergeCell ref="C55:D55"/>
    <mergeCell ref="C39:D39"/>
    <mergeCell ref="C50:D50"/>
    <mergeCell ref="C51:D51"/>
    <mergeCell ref="C52:D52"/>
    <mergeCell ref="C53:D53"/>
    <mergeCell ref="C56:D56"/>
    <mergeCell ref="D123:F123"/>
    <mergeCell ref="D116:F116"/>
  </mergeCells>
  <conditionalFormatting sqref="D8">
    <cfRule type="cellIs" dxfId="51" priority="9" stopIfTrue="1" operator="lessThan">
      <formula>0.01</formula>
    </cfRule>
  </conditionalFormatting>
  <conditionalFormatting sqref="E30:E58">
    <cfRule type="cellIs" dxfId="50" priority="1" operator="greaterThan">
      <formula>228000</formula>
    </cfRule>
  </conditionalFormatting>
  <conditionalFormatting sqref="F30:F58">
    <cfRule type="cellIs" dxfId="49" priority="3" operator="greaterThan">
      <formula>1</formula>
    </cfRule>
  </conditionalFormatting>
  <conditionalFormatting sqref="G8">
    <cfRule type="cellIs" dxfId="48" priority="8" operator="lessThan">
      <formula>100</formula>
    </cfRule>
  </conditionalFormatting>
  <conditionalFormatting sqref="G140">
    <cfRule type="expression" dxfId="47" priority="5">
      <formula>AND(G140&lt;&gt;"",G139&lt;&gt;"",G140&gt;G139)</formula>
    </cfRule>
  </conditionalFormatting>
  <conditionalFormatting sqref="G142">
    <cfRule type="expression" dxfId="46" priority="4">
      <formula>AND(G142&lt;&gt;"",G141&lt;&gt;"",G142&gt;G141)</formula>
    </cfRule>
  </conditionalFormatting>
  <conditionalFormatting sqref="H139">
    <cfRule type="cellIs" dxfId="45" priority="10" operator="lessThan">
      <formula>$H$140</formula>
    </cfRule>
  </conditionalFormatting>
  <conditionalFormatting sqref="H135:K135">
    <cfRule type="cellIs" dxfId="44" priority="6" operator="greaterThan">
      <formula>$G$135</formula>
    </cfRule>
  </conditionalFormatting>
  <conditionalFormatting sqref="O115">
    <cfRule type="cellIs" dxfId="43" priority="7" operator="greaterThan">
      <formula>$O$114</formula>
    </cfRule>
  </conditionalFormatting>
  <dataValidations count="12">
    <dataValidation allowBlank="1" showInputMessage="1" showErrorMessage="1" prompt="Per federal guidelines, the maximum salary may not exceed $228,000 for SFY 2026-27." sqref="E30:E58" xr:uid="{395C9929-2489-744E-B803-70D2B0ECEE8B}"/>
    <dataValidation allowBlank="1" showInputMessage="1" prompt="Entering the county's ICR in this cell will Auto-populate the rest of the program sheets in this work book with your Indirect Cost Rate. " sqref="D8" xr:uid="{DA6E815A-7632-0D49-BC9D-589806EF9417}"/>
    <dataValidation allowBlank="1" showDropDown="1" showInputMessage="1" showErrorMessage="1" sqref="D14" xr:uid="{AE9FAAD7-9151-6E4A-945B-DB5FCD6FA29D}"/>
    <dataValidation allowBlank="1" showInputMessage="1" showErrorMessage="1" prompt="Enter Program Name. " sqref="D11" xr:uid="{17F14752-BDCA-244C-8D35-85C88FF232CF}"/>
    <dataValidation allowBlank="1" showInputMessage="1" showErrorMessage="1" prompt="Entering the county's ICR in this cell will Auto-populate the rest of the program sheets in this work book with your Indirect Cost Rate. " sqref="C8" xr:uid="{BF6CB0BF-4ABB-AC45-AD9E-26DDA09DD24F}"/>
    <dataValidation allowBlank="1" showInputMessage="1" showErrorMessage="1" prompt="Entering the county's PATH allocation in this cell will auto-populate the rest of the program sheets in this work book and support accurate expense reporting. " sqref="E8" xr:uid="{84045296-672A-E04C-8DE5-6A00836234D8}"/>
    <dataValidation allowBlank="1" showInputMessage="1" showErrorMessage="1" prompt="Enter submission date, other program sheets will auto-populate." sqref="G7" xr:uid="{C5982A00-1698-8D44-9D2F-9D0742C8D9AF}"/>
    <dataValidation allowBlank="1" showInputMessage="1" showErrorMessage="1" prompt="Select county name from drop-down list, other program sheets will auto-populate." sqref="D11" xr:uid="{D7D7D3EF-499B-3646-83C1-76F4182FDE6A}"/>
    <dataValidation allowBlank="1" showErrorMessage="1" sqref="C12:D13 E12:F12" xr:uid="{F710032E-3181-E44A-8B04-0B8D5FE38790}"/>
    <dataValidation allowBlank="1" showErrorMessage="1" prompt="Select county name from drop-down list, other program sheets will auto-populate." sqref="D9" xr:uid="{98253347-6489-9542-BDDB-AC46548E1F3D}"/>
    <dataValidation allowBlank="1" showInputMessage="1" showErrorMessage="1" prompt="Enter submission date, other Enclosure 8 sheets will auto-populate." sqref="G9" xr:uid="{EB15ABD4-2371-D945-AE8B-9B9122E48FF8}"/>
    <dataValidation allowBlank="1" showInputMessage="1" showErrorMessage="1" prompt="The county's SUBG allocation in this cell will auto-populate the rest of the program sheets in this workbook and support accurate expense reporting. " sqref="G8" xr:uid="{6FE375AC-C129-0B42-92F6-E43924B3409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704D4E50-58CB-824E-9ED5-29453E776590}">
          <x14:formula1>
            <xm:f>Instructions!$D$91:$D$93</xm:f>
          </x14:formula1>
          <xm:sqref>C66:C69</xm:sqref>
        </x14:dataValidation>
        <x14:dataValidation type="list" allowBlank="1" showInputMessage="1" showErrorMessage="1" xr:uid="{F01E68B5-7241-CC44-85CB-F3B12817AA4D}">
          <x14:formula1>
            <xm:f>Instructions!$D$117:$D$128</xm:f>
          </x14:formula1>
          <xm:sqref>C114:C127</xm:sqref>
        </x14:dataValidation>
        <x14:dataValidation type="list" allowBlank="1" showInputMessage="1" showErrorMessage="1" xr:uid="{6BFB4FFF-4796-8342-9184-A2E02081ECD3}">
          <x14:formula1>
            <xm:f>Instructions!$D$108:$D$113</xm:f>
          </x14:formula1>
          <xm:sqref>C76:C81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E044A-215E-4E45-B2C0-163836DD270F}">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42" priority="9" stopIfTrue="1" operator="lessThan">
      <formula>0.01</formula>
    </cfRule>
  </conditionalFormatting>
  <conditionalFormatting sqref="E30:E58">
    <cfRule type="cellIs" dxfId="41" priority="1" operator="greaterThan">
      <formula>228000</formula>
    </cfRule>
  </conditionalFormatting>
  <conditionalFormatting sqref="F30:F58">
    <cfRule type="cellIs" dxfId="40" priority="3" operator="greaterThan">
      <formula>1</formula>
    </cfRule>
  </conditionalFormatting>
  <conditionalFormatting sqref="G8">
    <cfRule type="cellIs" dxfId="39" priority="8" operator="lessThan">
      <formula>100</formula>
    </cfRule>
  </conditionalFormatting>
  <conditionalFormatting sqref="G140">
    <cfRule type="expression" dxfId="38" priority="5">
      <formula>AND(G140&lt;&gt;"",G139&lt;&gt;"",G140&gt;G139)</formula>
    </cfRule>
  </conditionalFormatting>
  <conditionalFormatting sqref="G142">
    <cfRule type="expression" dxfId="37" priority="4">
      <formula>AND(G142&lt;&gt;"",G141&lt;&gt;"",G142&gt;G141)</formula>
    </cfRule>
  </conditionalFormatting>
  <conditionalFormatting sqref="H139">
    <cfRule type="cellIs" dxfId="36" priority="10" operator="lessThan">
      <formula>$H$140</formula>
    </cfRule>
  </conditionalFormatting>
  <conditionalFormatting sqref="H135:K135">
    <cfRule type="cellIs" dxfId="35" priority="6" operator="greaterThan">
      <formula>$G$135</formula>
    </cfRule>
  </conditionalFormatting>
  <conditionalFormatting sqref="O115">
    <cfRule type="cellIs" dxfId="34" priority="7" operator="greaterThan">
      <formula>$O$114</formula>
    </cfRule>
  </conditionalFormatting>
  <dataValidations count="12">
    <dataValidation allowBlank="1" showErrorMessage="1" sqref="C12:D13 E12:F12" xr:uid="{240285FB-5C63-9143-8F48-A397E972F988}"/>
    <dataValidation allowBlank="1" showInputMessage="1" showErrorMessage="1" prompt="Select county name from drop-down list, other program sheets will auto-populate." sqref="D11" xr:uid="{A8869E54-AF16-9A45-A89C-C85E336F0A27}"/>
    <dataValidation allowBlank="1" showInputMessage="1" showErrorMessage="1" prompt="Enter submission date, other program sheets will auto-populate." sqref="G7" xr:uid="{82C7F5CD-7CDB-E348-8E83-9C9367D76ADB}"/>
    <dataValidation allowBlank="1" showInputMessage="1" showErrorMessage="1" prompt="Entering the county's PATH allocation in this cell will auto-populate the rest of the program sheets in this work book and support accurate expense reporting. " sqref="E8" xr:uid="{1BEAD3F7-697A-6348-976F-B76F6270733B}"/>
    <dataValidation allowBlank="1" showInputMessage="1" showErrorMessage="1" prompt="Entering the county's ICR in this cell will Auto-populate the rest of the program sheets in this work book with your Indirect Cost Rate. " sqref="C8" xr:uid="{89E950E3-C30C-8B4E-A7E8-E655762C68F4}"/>
    <dataValidation allowBlank="1" showInputMessage="1" showErrorMessage="1" prompt="Enter Program Name. " sqref="D11" xr:uid="{2F59C806-732C-E448-BBDC-B5D2B4FD5C54}"/>
    <dataValidation allowBlank="1" showDropDown="1" showInputMessage="1" showErrorMessage="1" sqref="D14" xr:uid="{66037B25-22E1-FC46-BA86-9E0F7E95812A}"/>
    <dataValidation allowBlank="1" showInputMessage="1" prompt="Entering the county's ICR in this cell will Auto-populate the rest of the program sheets in this work book with your Indirect Cost Rate. " sqref="D8" xr:uid="{20CA3B87-6E61-7243-9003-19B13F76331F}"/>
    <dataValidation allowBlank="1" showInputMessage="1" showErrorMessage="1" prompt="Per federal guidelines, the maximum salary may not exceed $228,000 for SFY 2026-27." sqref="E30:E58" xr:uid="{2E0AEAE1-44C3-D742-9B87-69CB072F7A7D}"/>
    <dataValidation allowBlank="1" showErrorMessage="1" prompt="Select county name from drop-down list, other program sheets will auto-populate." sqref="D9" xr:uid="{7D4ADFA3-2BD4-8747-B5B5-EEDED561418D}"/>
    <dataValidation allowBlank="1" showInputMessage="1" showErrorMessage="1" prompt="The county's SUBG allocation in this cell will auto-populate the rest of the program sheets in this workbook and support accurate expense reporting. " sqref="G8" xr:uid="{7616720A-1036-9B44-98B6-BFB014AD61EA}"/>
    <dataValidation allowBlank="1" showInputMessage="1" showErrorMessage="1" prompt="Enter submission date, other Enclosure 8 sheets will auto-populate." sqref="G9" xr:uid="{34331481-6646-DE4F-B875-3FAB55F7C3C4}"/>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82AAFD-2E29-064B-9AED-C6AA1DB9C92A}">
          <x14:formula1>
            <xm:f>Instructions!$D$91:$D$93</xm:f>
          </x14:formula1>
          <xm:sqref>C66:C69</xm:sqref>
        </x14:dataValidation>
        <x14:dataValidation type="list" allowBlank="1" showInputMessage="1" showErrorMessage="1" xr:uid="{F67263A1-B573-C649-85F8-6C34134F0973}">
          <x14:formula1>
            <xm:f>Instructions!$D$117:$D$128</xm:f>
          </x14:formula1>
          <xm:sqref>C114:C127</xm:sqref>
        </x14:dataValidation>
        <x14:dataValidation type="list" allowBlank="1" showInputMessage="1" showErrorMessage="1" xr:uid="{550629A6-3EFF-6D4B-B20D-977ACAA123E2}">
          <x14:formula1>
            <xm:f>Instructions!$D$108:$D$113</xm:f>
          </x14:formula1>
          <xm:sqref>C76:C81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C9A1-FD02-4B33-8B3F-985446C24C03}">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1</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33" priority="9" stopIfTrue="1" operator="lessThan">
      <formula>0.01</formula>
    </cfRule>
  </conditionalFormatting>
  <conditionalFormatting sqref="E30:E58">
    <cfRule type="cellIs" dxfId="32" priority="1" operator="greaterThan">
      <formula>228000</formula>
    </cfRule>
  </conditionalFormatting>
  <conditionalFormatting sqref="F30:F58">
    <cfRule type="cellIs" dxfId="31" priority="3" operator="greaterThan">
      <formula>1</formula>
    </cfRule>
  </conditionalFormatting>
  <conditionalFormatting sqref="G8">
    <cfRule type="cellIs" dxfId="30" priority="8" operator="lessThan">
      <formula>100</formula>
    </cfRule>
  </conditionalFormatting>
  <conditionalFormatting sqref="G140">
    <cfRule type="expression" dxfId="29" priority="5">
      <formula>AND(G140&lt;&gt;"",G139&lt;&gt;"",G140&gt;G139)</formula>
    </cfRule>
  </conditionalFormatting>
  <conditionalFormatting sqref="G142">
    <cfRule type="expression" dxfId="28" priority="4">
      <formula>AND(G142&lt;&gt;"",G141&lt;&gt;"",G142&gt;G141)</formula>
    </cfRule>
  </conditionalFormatting>
  <conditionalFormatting sqref="H139">
    <cfRule type="cellIs" dxfId="27" priority="10" operator="lessThan">
      <formula>$H$140</formula>
    </cfRule>
  </conditionalFormatting>
  <conditionalFormatting sqref="H135:K135">
    <cfRule type="cellIs" dxfId="26" priority="6" operator="greaterThan">
      <formula>$G$135</formula>
    </cfRule>
  </conditionalFormatting>
  <conditionalFormatting sqref="O115">
    <cfRule type="cellIs" dxfId="25" priority="7" operator="greaterThan">
      <formula>$O$114</formula>
    </cfRule>
  </conditionalFormatting>
  <dataValidations count="12">
    <dataValidation allowBlank="1" showInputMessage="1" showErrorMessage="1" prompt="Per federal guidelines, the maximum salary may not exceed $228,000 for SFY 2026-27." sqref="E30:E58" xr:uid="{07FBADDD-C25C-054C-9010-BB259D672D44}"/>
    <dataValidation allowBlank="1" showInputMessage="1" prompt="Entering the county's ICR in this cell will Auto-populate the rest of the program sheets in this work book with your Indirect Cost Rate. " sqref="D8" xr:uid="{D7F15060-FE93-944D-84B4-ACFAC275A4FE}"/>
    <dataValidation allowBlank="1" showDropDown="1" showInputMessage="1" showErrorMessage="1" sqref="D14" xr:uid="{C76F48B7-AC18-0D49-8FF3-0125CC3C01B5}"/>
    <dataValidation allowBlank="1" showInputMessage="1" showErrorMessage="1" prompt="Enter Program Name. " sqref="D11" xr:uid="{8317652A-D645-594E-B038-7BFAE129C510}"/>
    <dataValidation allowBlank="1" showInputMessage="1" showErrorMessage="1" prompt="Entering the county's ICR in this cell will Auto-populate the rest of the program sheets in this work book with your Indirect Cost Rate. " sqref="C8" xr:uid="{BEE36688-F8FE-2942-8D24-D31ECFB7ADAB}"/>
    <dataValidation allowBlank="1" showInputMessage="1" showErrorMessage="1" prompt="Entering the county's PATH allocation in this cell will auto-populate the rest of the program sheets in this work book and support accurate expense reporting. " sqref="E8" xr:uid="{776689F2-145A-CD40-96CE-68189301A331}"/>
    <dataValidation allowBlank="1" showInputMessage="1" showErrorMessage="1" prompt="Enter submission date, other program sheets will auto-populate." sqref="G7" xr:uid="{A8EA26CA-FA25-FE46-A1BB-2167F1DD36E9}"/>
    <dataValidation allowBlank="1" showInputMessage="1" showErrorMessage="1" prompt="Select county name from drop-down list, other program sheets will auto-populate." sqref="D11" xr:uid="{3BE8300F-4AF7-934C-8747-FFCF6670172C}"/>
    <dataValidation allowBlank="1" showErrorMessage="1" sqref="C12:D13 E12:F12" xr:uid="{9EADF783-6581-5C46-95BC-D82A3CA585F0}"/>
    <dataValidation allowBlank="1" showErrorMessage="1" prompt="Select county name from drop-down list, other program sheets will auto-populate." sqref="D9" xr:uid="{568FA148-367A-1B4B-BB68-6AAB274B2E5C}"/>
    <dataValidation allowBlank="1" showInputMessage="1" showErrorMessage="1" prompt="Enter submission date, other Enclosure 8 sheets will auto-populate." sqref="G9" xr:uid="{4897CAF9-ECE5-B244-ABE3-D92391367F40}"/>
    <dataValidation allowBlank="1" showInputMessage="1" showErrorMessage="1" prompt="The county's SUBG allocation in this cell will auto-populate the rest of the program sheets in this workbook and support accurate expense reporting. " sqref="G8" xr:uid="{21720B71-0C9B-8A4F-A8B4-7DD7ED348659}"/>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F215696-1BC0-B640-9B78-6BBA76B0CEB5}">
          <x14:formula1>
            <xm:f>Instructions!$D$91:$D$93</xm:f>
          </x14:formula1>
          <xm:sqref>C66:C69</xm:sqref>
        </x14:dataValidation>
        <x14:dataValidation type="list" allowBlank="1" showInputMessage="1" showErrorMessage="1" xr:uid="{C8FCDE81-2114-2E44-BFF7-3EB23652D559}">
          <x14:formula1>
            <xm:f>Instructions!$D$117:$D$128</xm:f>
          </x14:formula1>
          <xm:sqref>C114:C127</xm:sqref>
        </x14:dataValidation>
        <x14:dataValidation type="list" allowBlank="1" showInputMessage="1" showErrorMessage="1" xr:uid="{99537345-85D2-6548-8927-A9A9282D36E6}">
          <x14:formula1>
            <xm:f>Instructions!$D$108:$D$113</xm:f>
          </x14:formula1>
          <xm:sqref>C76:C81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35F3-C31A-4D0A-92A3-CED8F21E970E}">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6"/>
      <c r="D61" s="146"/>
      <c r="E61" s="146"/>
      <c r="F61" s="146"/>
      <c r="G61" s="146"/>
      <c r="H61" s="148"/>
      <c r="I61" s="148"/>
    </row>
    <row r="62" spans="2:9" ht="20.25" customHeight="1" thickBot="1">
      <c r="C62" s="364" t="s">
        <v>257</v>
      </c>
      <c r="D62" s="510"/>
      <c r="E62" s="510"/>
      <c r="F62" s="510"/>
      <c r="G62" s="510"/>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564"/>
      <c r="D83" s="550"/>
      <c r="E83" s="550"/>
      <c r="F83" s="551"/>
      <c r="G83" s="150">
        <v>0</v>
      </c>
    </row>
    <row r="84" spans="2:7" ht="20.25" customHeight="1">
      <c r="B84" s="2">
        <v>51</v>
      </c>
      <c r="C84" s="248"/>
      <c r="D84" s="255"/>
      <c r="E84" s="255"/>
      <c r="F84" s="249"/>
      <c r="G84" s="150">
        <v>0</v>
      </c>
    </row>
    <row r="85" spans="2:7" ht="20.25" customHeight="1">
      <c r="B85" s="2">
        <v>52</v>
      </c>
      <c r="C85" s="248"/>
      <c r="D85" s="255"/>
      <c r="E85" s="255"/>
      <c r="F85" s="249"/>
      <c r="G85" s="150">
        <v>0</v>
      </c>
    </row>
    <row r="86" spans="2:7" ht="20.25" customHeight="1">
      <c r="B86" s="2">
        <v>53</v>
      </c>
      <c r="C86" s="248"/>
      <c r="D86" s="255"/>
      <c r="E86" s="255"/>
      <c r="F86" s="249"/>
      <c r="G86" s="150">
        <v>0</v>
      </c>
    </row>
    <row r="87" spans="2:7" ht="20.25" customHeight="1">
      <c r="B87" s="2">
        <v>54</v>
      </c>
      <c r="C87" s="248"/>
      <c r="D87" s="255"/>
      <c r="E87" s="255"/>
      <c r="F87" s="249"/>
      <c r="G87" s="150">
        <v>0</v>
      </c>
    </row>
    <row r="88" spans="2:7" ht="20.25" customHeight="1">
      <c r="B88" s="2">
        <v>55</v>
      </c>
      <c r="C88" s="248"/>
      <c r="D88" s="255"/>
      <c r="E88" s="255"/>
      <c r="F88" s="249"/>
      <c r="G88" s="150">
        <v>0</v>
      </c>
    </row>
    <row r="89" spans="2:7" ht="20.25" customHeight="1">
      <c r="B89" s="2">
        <v>56</v>
      </c>
      <c r="C89" s="248"/>
      <c r="D89" s="255"/>
      <c r="E89" s="255"/>
      <c r="F89" s="249"/>
      <c r="G89" s="150">
        <v>0</v>
      </c>
    </row>
    <row r="90" spans="2:7" ht="20.25" customHeight="1">
      <c r="B90" s="2">
        <v>57</v>
      </c>
      <c r="C90" s="248"/>
      <c r="D90" s="255"/>
      <c r="E90" s="255"/>
      <c r="F90" s="249"/>
      <c r="G90" s="150">
        <v>0</v>
      </c>
    </row>
    <row r="91" spans="2:7" ht="20.25" customHeight="1">
      <c r="B91" s="2">
        <v>58</v>
      </c>
      <c r="C91" s="248"/>
      <c r="D91" s="255"/>
      <c r="E91" s="255"/>
      <c r="F91" s="249"/>
      <c r="G91" s="150">
        <v>0</v>
      </c>
    </row>
    <row r="92" spans="2:7" ht="20.25" customHeight="1">
      <c r="B92" s="2">
        <v>59</v>
      </c>
      <c r="C92" s="248"/>
      <c r="D92" s="255"/>
      <c r="E92" s="255"/>
      <c r="F92" s="249"/>
      <c r="G92" s="150">
        <v>0</v>
      </c>
    </row>
    <row r="93" spans="2:7" ht="20.25" customHeight="1">
      <c r="B93" s="2">
        <v>60</v>
      </c>
      <c r="C93" s="248"/>
      <c r="D93" s="255"/>
      <c r="E93" s="255"/>
      <c r="F93" s="249"/>
      <c r="G93" s="150">
        <v>0</v>
      </c>
    </row>
    <row r="94" spans="2:7" ht="20.25" customHeight="1">
      <c r="B94" s="2">
        <v>61</v>
      </c>
      <c r="C94" s="248"/>
      <c r="D94" s="255"/>
      <c r="E94" s="255"/>
      <c r="F94" s="249"/>
      <c r="G94" s="150">
        <v>0</v>
      </c>
    </row>
    <row r="95" spans="2:7" ht="20.25" customHeight="1">
      <c r="B95" s="2">
        <v>62</v>
      </c>
      <c r="C95" s="248"/>
      <c r="D95" s="255"/>
      <c r="E95" s="255"/>
      <c r="F95" s="249"/>
      <c r="G95" s="150">
        <v>0</v>
      </c>
    </row>
    <row r="96" spans="2:7" ht="20.25" customHeight="1">
      <c r="B96" s="2">
        <v>63</v>
      </c>
      <c r="C96" s="248"/>
      <c r="D96" s="255"/>
      <c r="E96" s="255"/>
      <c r="F96" s="249"/>
      <c r="G96" s="150">
        <v>0</v>
      </c>
    </row>
    <row r="97" spans="2:7" ht="20.25" customHeight="1">
      <c r="B97" s="2">
        <v>64</v>
      </c>
      <c r="C97" s="248"/>
      <c r="D97" s="255"/>
      <c r="E97" s="255"/>
      <c r="F97" s="249"/>
      <c r="G97" s="150">
        <v>0</v>
      </c>
    </row>
    <row r="98" spans="2:7" ht="20.25" customHeight="1">
      <c r="B98" s="2">
        <v>65</v>
      </c>
      <c r="C98" s="248"/>
      <c r="D98" s="255"/>
      <c r="E98" s="255"/>
      <c r="F98" s="249"/>
      <c r="G98" s="150">
        <v>0</v>
      </c>
    </row>
    <row r="99" spans="2:7" ht="20.25" customHeight="1">
      <c r="B99" s="2">
        <v>66</v>
      </c>
      <c r="C99" s="248"/>
      <c r="D99" s="255"/>
      <c r="E99" s="255"/>
      <c r="F99" s="249"/>
      <c r="G99" s="150">
        <v>0</v>
      </c>
    </row>
    <row r="100" spans="2:7" ht="20.25" customHeight="1">
      <c r="B100" s="2">
        <v>67</v>
      </c>
      <c r="C100" s="248"/>
      <c r="D100" s="255"/>
      <c r="E100" s="255"/>
      <c r="F100" s="249"/>
      <c r="G100" s="150">
        <v>0</v>
      </c>
    </row>
    <row r="101" spans="2:7" ht="20.25" customHeight="1">
      <c r="B101" s="2">
        <v>68</v>
      </c>
      <c r="C101" s="248"/>
      <c r="D101" s="255"/>
      <c r="E101" s="255"/>
      <c r="F101" s="249"/>
      <c r="G101" s="150">
        <v>0</v>
      </c>
    </row>
    <row r="102" spans="2:7" ht="20.25" customHeight="1">
      <c r="B102" s="2">
        <v>69</v>
      </c>
      <c r="C102" s="248"/>
      <c r="D102" s="255"/>
      <c r="E102" s="255"/>
      <c r="F102" s="249"/>
      <c r="G102" s="150">
        <v>0</v>
      </c>
    </row>
    <row r="103" spans="2:7" ht="20.25" customHeight="1">
      <c r="B103" s="2">
        <v>70</v>
      </c>
      <c r="C103" s="248"/>
      <c r="D103" s="255"/>
      <c r="E103" s="255"/>
      <c r="F103" s="249"/>
      <c r="G103" s="150">
        <v>0</v>
      </c>
    </row>
    <row r="104" spans="2:7" ht="20.25" customHeight="1">
      <c r="B104" s="2">
        <v>71</v>
      </c>
      <c r="C104" s="248"/>
      <c r="D104" s="255"/>
      <c r="E104" s="255"/>
      <c r="F104" s="249"/>
      <c r="G104" s="150">
        <v>0</v>
      </c>
    </row>
    <row r="105" spans="2:7" ht="20.25" customHeight="1">
      <c r="B105" s="2">
        <v>72</v>
      </c>
      <c r="C105" s="248"/>
      <c r="D105" s="255"/>
      <c r="E105" s="255"/>
      <c r="F105" s="249"/>
      <c r="G105" s="150">
        <v>0</v>
      </c>
    </row>
    <row r="106" spans="2:7" ht="20.25" customHeight="1">
      <c r="B106" s="2">
        <v>73</v>
      </c>
      <c r="C106" s="248"/>
      <c r="D106" s="255"/>
      <c r="E106" s="255"/>
      <c r="F106" s="249"/>
      <c r="G106" s="150">
        <v>0</v>
      </c>
    </row>
    <row r="107" spans="2:7" ht="20.25" customHeight="1">
      <c r="B107" s="2">
        <v>74</v>
      </c>
      <c r="C107" s="248"/>
      <c r="D107" s="255"/>
      <c r="E107" s="255"/>
      <c r="F107" s="249"/>
      <c r="G107" s="150">
        <v>0</v>
      </c>
    </row>
    <row r="108" spans="2:7" ht="20.25" customHeight="1">
      <c r="B108" s="2">
        <v>75</v>
      </c>
      <c r="C108" s="248"/>
      <c r="D108" s="255"/>
      <c r="E108" s="255"/>
      <c r="F108" s="249"/>
      <c r="G108" s="150">
        <v>0</v>
      </c>
    </row>
    <row r="109" spans="2:7" ht="20.25" customHeight="1">
      <c r="B109" s="2">
        <v>76</v>
      </c>
      <c r="C109" s="248"/>
      <c r="D109" s="255"/>
      <c r="E109" s="255"/>
      <c r="F109" s="249"/>
      <c r="G109" s="150">
        <v>0</v>
      </c>
    </row>
    <row r="110" spans="2:7" ht="20.25" customHeight="1">
      <c r="B110" s="2">
        <v>77</v>
      </c>
      <c r="C110" s="564"/>
      <c r="D110" s="550"/>
      <c r="E110" s="550"/>
      <c r="F110" s="551"/>
      <c r="G110" s="150">
        <v>0</v>
      </c>
    </row>
    <row r="111" spans="2:7" ht="20.25" customHeight="1">
      <c r="B111" s="2">
        <v>78</v>
      </c>
      <c r="C111" s="564"/>
      <c r="D111" s="550"/>
      <c r="E111" s="550"/>
      <c r="F111" s="551"/>
      <c r="G111" s="150">
        <v>0</v>
      </c>
    </row>
    <row r="112" spans="2:7" ht="20.25" customHeight="1">
      <c r="B112" s="2">
        <v>79</v>
      </c>
      <c r="C112" s="526"/>
      <c r="D112" s="553"/>
      <c r="E112" s="553"/>
      <c r="F112" s="527"/>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03">
    <mergeCell ref="C1:D1"/>
    <mergeCell ref="E6:F6"/>
    <mergeCell ref="E7:F7"/>
    <mergeCell ref="C18:F18"/>
    <mergeCell ref="C19:F19"/>
    <mergeCell ref="C34:D34"/>
    <mergeCell ref="C31:D31"/>
    <mergeCell ref="C32:D32"/>
    <mergeCell ref="C33:D33"/>
    <mergeCell ref="E1:G1"/>
    <mergeCell ref="C25:I25"/>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C111:F111"/>
    <mergeCell ref="D114:F114"/>
    <mergeCell ref="C113:G113"/>
    <mergeCell ref="C57:D57"/>
    <mergeCell ref="C59:F59"/>
    <mergeCell ref="D66:F66"/>
    <mergeCell ref="D67:F67"/>
    <mergeCell ref="D68:F68"/>
    <mergeCell ref="D71:F71"/>
    <mergeCell ref="C21:F21"/>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63:C64"/>
    <mergeCell ref="D63:F64"/>
    <mergeCell ref="C143:F143"/>
    <mergeCell ref="G63:G64"/>
    <mergeCell ref="C65:G65"/>
    <mergeCell ref="D69:F69"/>
    <mergeCell ref="C70:G70"/>
    <mergeCell ref="D74:F74"/>
    <mergeCell ref="C75:G75"/>
    <mergeCell ref="D81:F81"/>
    <mergeCell ref="C82:G82"/>
    <mergeCell ref="C112:F112"/>
    <mergeCell ref="C140:F140"/>
    <mergeCell ref="C141:F141"/>
    <mergeCell ref="D124:F124"/>
    <mergeCell ref="D125:F125"/>
    <mergeCell ref="D126:F126"/>
    <mergeCell ref="D80:F80"/>
    <mergeCell ref="C83:F83"/>
    <mergeCell ref="C110:F110"/>
    <mergeCell ref="C142:F142"/>
    <mergeCell ref="D127:F127"/>
    <mergeCell ref="D115:F115"/>
    <mergeCell ref="D76:F76"/>
    <mergeCell ref="D79:F79"/>
    <mergeCell ref="D77:F77"/>
    <mergeCell ref="D78:F78"/>
    <mergeCell ref="G131:G132"/>
    <mergeCell ref="C26:G26"/>
    <mergeCell ref="C27:D28"/>
    <mergeCell ref="E27:E28"/>
    <mergeCell ref="F27:F28"/>
    <mergeCell ref="G27:G28"/>
    <mergeCell ref="C54:D54"/>
    <mergeCell ref="C55:D55"/>
    <mergeCell ref="C49:D49"/>
    <mergeCell ref="C50:D50"/>
    <mergeCell ref="C51:D51"/>
    <mergeCell ref="C52:D52"/>
    <mergeCell ref="C53:D53"/>
    <mergeCell ref="C30:D30"/>
    <mergeCell ref="C56:D56"/>
    <mergeCell ref="C35:D35"/>
    <mergeCell ref="C36:D36"/>
    <mergeCell ref="C37:D37"/>
    <mergeCell ref="C38:D38"/>
  </mergeCells>
  <conditionalFormatting sqref="D8">
    <cfRule type="cellIs" dxfId="24" priority="9" stopIfTrue="1" operator="lessThan">
      <formula>0.01</formula>
    </cfRule>
  </conditionalFormatting>
  <conditionalFormatting sqref="E30:E58">
    <cfRule type="cellIs" dxfId="23" priority="1" operator="greaterThan">
      <formula>228000</formula>
    </cfRule>
  </conditionalFormatting>
  <conditionalFormatting sqref="F30:F58">
    <cfRule type="cellIs" dxfId="22" priority="3" operator="greaterThan">
      <formula>1</formula>
    </cfRule>
  </conditionalFormatting>
  <conditionalFormatting sqref="G8">
    <cfRule type="cellIs" dxfId="21" priority="8" operator="lessThan">
      <formula>100</formula>
    </cfRule>
  </conditionalFormatting>
  <conditionalFormatting sqref="G140">
    <cfRule type="expression" dxfId="20" priority="5">
      <formula>AND(G140&lt;&gt;"",G139&lt;&gt;"",G140&gt;G139)</formula>
    </cfRule>
  </conditionalFormatting>
  <conditionalFormatting sqref="G142">
    <cfRule type="expression" dxfId="19" priority="4">
      <formula>AND(G142&lt;&gt;"",G141&lt;&gt;"",G142&gt;G141)</formula>
    </cfRule>
  </conditionalFormatting>
  <conditionalFormatting sqref="H139">
    <cfRule type="cellIs" dxfId="18" priority="10" operator="lessThan">
      <formula>$H$140</formula>
    </cfRule>
  </conditionalFormatting>
  <conditionalFormatting sqref="H135:K135">
    <cfRule type="cellIs" dxfId="17" priority="6" operator="greaterThan">
      <formula>$G$135</formula>
    </cfRule>
  </conditionalFormatting>
  <conditionalFormatting sqref="O115">
    <cfRule type="cellIs" dxfId="16" priority="7" operator="greaterThan">
      <formula>$O$114</formula>
    </cfRule>
  </conditionalFormatting>
  <dataValidations count="12">
    <dataValidation allowBlank="1" showErrorMessage="1" sqref="C12:D13 E12:F12" xr:uid="{B97A4D77-5C22-174B-8996-3D515880AA38}"/>
    <dataValidation allowBlank="1" showInputMessage="1" showErrorMessage="1" prompt="Select county name from drop-down list, other program sheets will auto-populate." sqref="D11" xr:uid="{CFB8CBDD-D5C5-A142-A851-A6E24125D1F8}"/>
    <dataValidation allowBlank="1" showInputMessage="1" showErrorMessage="1" prompt="Enter submission date, other program sheets will auto-populate." sqref="G7" xr:uid="{19C37A22-D99B-C94F-8657-50378C1E8D3B}"/>
    <dataValidation allowBlank="1" showInputMessage="1" showErrorMessage="1" prompt="Entering the county's PATH allocation in this cell will auto-populate the rest of the program sheets in this work book and support accurate expense reporting. " sqref="E8" xr:uid="{C2543FB9-3552-414B-83CA-B71F78FF1665}"/>
    <dataValidation allowBlank="1" showInputMessage="1" showErrorMessage="1" prompt="Entering the county's ICR in this cell will Auto-populate the rest of the program sheets in this work book with your Indirect Cost Rate. " sqref="C8" xr:uid="{1BED9285-809A-B749-AB7A-31F1BE1EDD77}"/>
    <dataValidation allowBlank="1" showInputMessage="1" showErrorMessage="1" prompt="Enter Program Name. " sqref="D11" xr:uid="{58CD5C53-1DF2-094A-B0C8-948A64473119}"/>
    <dataValidation allowBlank="1" showDropDown="1" showInputMessage="1" showErrorMessage="1" sqref="D14" xr:uid="{1F143A89-BE81-3341-AEB6-46403B0C957B}"/>
    <dataValidation allowBlank="1" showInputMessage="1" prompt="Entering the county's ICR in this cell will Auto-populate the rest of the program sheets in this work book with your Indirect Cost Rate. " sqref="D8" xr:uid="{000B4B6E-1DCE-A04A-985C-0DE42A5215CF}"/>
    <dataValidation allowBlank="1" showInputMessage="1" showErrorMessage="1" prompt="Per federal guidelines, the maximum salary may not exceed $228,000 for SFY 2026-27." sqref="E30:E58" xr:uid="{30DF7E77-5D5A-2D45-AC9B-930E56179842}"/>
    <dataValidation allowBlank="1" showErrorMessage="1" prompt="Select county name from drop-down list, other program sheets will auto-populate." sqref="D9" xr:uid="{E22808D7-B055-DC48-809F-5B45F7422598}"/>
    <dataValidation allowBlank="1" showInputMessage="1" showErrorMessage="1" prompt="The county's SUBG allocation in this cell will auto-populate the rest of the program sheets in this workbook and support accurate expense reporting. " sqref="G8" xr:uid="{85CCC027-0801-324B-9356-ABB0727EE494}"/>
    <dataValidation allowBlank="1" showInputMessage="1" showErrorMessage="1" prompt="Enter submission date, other Enclosure 8 sheets will auto-populate." sqref="G9" xr:uid="{B6E407E9-1C6A-E540-A065-CF0AB83943A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5C1A4A26-3161-E649-849E-2762C5008AC1}">
          <x14:formula1>
            <xm:f>Instructions!$D$91:$D$93</xm:f>
          </x14:formula1>
          <xm:sqref>C66:C69</xm:sqref>
        </x14:dataValidation>
        <x14:dataValidation type="list" allowBlank="1" showInputMessage="1" showErrorMessage="1" xr:uid="{CE2594DB-4264-6246-A880-2F2E7C7418F7}">
          <x14:formula1>
            <xm:f>Instructions!$D$117:$D$128</xm:f>
          </x14:formula1>
          <xm:sqref>C114:C127</xm:sqref>
        </x14:dataValidation>
        <x14:dataValidation type="list" allowBlank="1" showInputMessage="1" showErrorMessage="1" xr:uid="{F38B1BB8-1D21-1146-A396-1B6332EC6391}">
          <x14:formula1>
            <xm:f>Instructions!$D$108:$D$113</xm:f>
          </x14:formula1>
          <xm:sqref>C76:C81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FD1-8D99-4DFE-8DB5-CFAA68E0AFF9}">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54"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4"/>
      <c r="B1" s="1"/>
      <c r="C1" s="616" t="s">
        <v>0</v>
      </c>
      <c r="D1" s="616"/>
      <c r="E1" s="408" t="s">
        <v>1</v>
      </c>
      <c r="F1" s="408"/>
      <c r="G1" s="408"/>
    </row>
    <row r="2" spans="1:7" s="137" customFormat="1" ht="20.25" customHeight="1">
      <c r="A2" s="279"/>
      <c r="B2" s="27"/>
      <c r="C2" s="398" t="s">
        <v>128</v>
      </c>
      <c r="D2" s="398"/>
      <c r="E2" s="398"/>
      <c r="F2" s="398"/>
      <c r="G2" s="398"/>
    </row>
    <row r="3" spans="1:7" ht="20.25" customHeight="1" thickBot="1">
      <c r="C3" s="5"/>
      <c r="D3" s="6"/>
    </row>
    <row r="4" spans="1:7" ht="20.25" customHeight="1">
      <c r="C4" s="309" t="s">
        <v>231</v>
      </c>
      <c r="D4" s="310"/>
      <c r="E4" s="310"/>
      <c r="F4" s="310"/>
      <c r="G4" s="311"/>
    </row>
    <row r="5" spans="1:7" ht="20.25" customHeight="1" thickBot="1">
      <c r="C5" s="312"/>
      <c r="D5" s="313"/>
      <c r="E5" s="313"/>
      <c r="F5" s="313"/>
      <c r="G5" s="314"/>
    </row>
    <row r="6" spans="1:7" ht="20.25" customHeight="1">
      <c r="C6" s="7" t="s">
        <v>115</v>
      </c>
      <c r="D6" s="8" t="s">
        <v>116</v>
      </c>
      <c r="E6" s="568" t="s">
        <v>232</v>
      </c>
      <c r="F6" s="569"/>
      <c r="G6" s="29" t="str">
        <f>'Allocation Sheet'!D10</f>
        <v>SFY 2026-27</v>
      </c>
    </row>
    <row r="7" spans="1:7" ht="20.25" customHeight="1">
      <c r="C7" s="9" t="s">
        <v>117</v>
      </c>
      <c r="D7" s="26" t="str">
        <f>_xlfn.LET(_xlpm.x,INDEX('Allocation Sheet'!C7:E7,1),IF(_xlpm.x="","",_xlpm.x))</f>
        <v>Alameda</v>
      </c>
      <c r="E7" s="570" t="s">
        <v>233</v>
      </c>
      <c r="F7" s="571"/>
      <c r="G7" s="138"/>
    </row>
    <row r="8" spans="1:7" ht="20.25" customHeight="1" thickBot="1">
      <c r="C8" s="10" t="s">
        <v>119</v>
      </c>
      <c r="D8" s="31">
        <f>'Allocation Sheet'!C8</f>
        <v>0.1</v>
      </c>
      <c r="E8" s="572" t="s">
        <v>234</v>
      </c>
      <c r="F8" s="573"/>
      <c r="G8" s="30">
        <f>'Allocation Sheet'!D14</f>
        <v>6835082</v>
      </c>
    </row>
    <row r="9" spans="1:7" ht="20.25" customHeight="1" thickBot="1">
      <c r="C9" s="11"/>
      <c r="D9" s="139"/>
      <c r="E9" s="11"/>
      <c r="F9" s="11"/>
      <c r="G9" s="140"/>
    </row>
    <row r="10" spans="1:7" ht="20.25" customHeight="1" thickBot="1">
      <c r="C10" s="364" t="s">
        <v>235</v>
      </c>
      <c r="D10" s="510"/>
      <c r="E10" s="510"/>
      <c r="F10" s="510"/>
      <c r="G10" s="574"/>
    </row>
    <row r="11" spans="1:7" ht="20.25" customHeight="1">
      <c r="C11" s="12" t="s">
        <v>132</v>
      </c>
      <c r="D11" s="583"/>
      <c r="E11" s="584"/>
      <c r="F11" s="584"/>
      <c r="G11" s="585"/>
    </row>
    <row r="12" spans="1:7" ht="20.25" customHeight="1">
      <c r="C12" s="9" t="s">
        <v>236</v>
      </c>
      <c r="D12" s="141"/>
      <c r="E12" s="13" t="s">
        <v>238</v>
      </c>
      <c r="F12" s="586"/>
      <c r="G12" s="587"/>
    </row>
    <row r="13" spans="1:7" ht="20.25" customHeight="1">
      <c r="C13" s="9" t="s">
        <v>239</v>
      </c>
      <c r="D13" s="588"/>
      <c r="E13" s="589"/>
      <c r="F13" s="589"/>
      <c r="G13" s="590"/>
    </row>
    <row r="14" spans="1:7" ht="20.25" customHeight="1">
      <c r="C14" s="9" t="s">
        <v>241</v>
      </c>
      <c r="D14" s="250"/>
      <c r="E14" s="13" t="s">
        <v>238</v>
      </c>
      <c r="F14" s="586"/>
      <c r="G14" s="587"/>
    </row>
    <row r="15" spans="1:7" ht="20.25" customHeight="1" thickBot="1">
      <c r="C15" s="14" t="s">
        <v>239</v>
      </c>
      <c r="D15" s="591"/>
      <c r="E15" s="592"/>
      <c r="F15" s="592"/>
      <c r="G15" s="593"/>
    </row>
    <row r="16" spans="1:7" ht="20.25" customHeight="1" thickBot="1">
      <c r="C16" s="15"/>
      <c r="D16" s="94"/>
      <c r="E16" s="95"/>
      <c r="F16" s="95"/>
      <c r="G16" s="95"/>
    </row>
    <row r="17" spans="2:18" ht="20.25" customHeight="1" thickBot="1">
      <c r="C17" s="364" t="s">
        <v>244</v>
      </c>
      <c r="D17" s="510"/>
      <c r="E17" s="510"/>
      <c r="F17" s="510"/>
      <c r="G17" s="574"/>
    </row>
    <row r="18" spans="2:18" ht="20.25" customHeight="1">
      <c r="C18" s="575" t="s">
        <v>122</v>
      </c>
      <c r="D18" s="576"/>
      <c r="E18" s="576"/>
      <c r="F18" s="576"/>
      <c r="G18" s="142">
        <v>0</v>
      </c>
    </row>
    <row r="19" spans="2:18" ht="20.25" customHeight="1">
      <c r="C19" s="577" t="s">
        <v>123</v>
      </c>
      <c r="D19" s="578"/>
      <c r="E19" s="578"/>
      <c r="F19" s="578"/>
      <c r="G19" s="143">
        <v>0</v>
      </c>
    </row>
    <row r="20" spans="2:18" ht="20.25" customHeight="1" thickBot="1">
      <c r="C20" s="579" t="s">
        <v>124</v>
      </c>
      <c r="D20" s="580"/>
      <c r="E20" s="580"/>
      <c r="F20" s="580"/>
      <c r="G20" s="144">
        <v>0</v>
      </c>
    </row>
    <row r="21" spans="2:18" ht="20.25" customHeight="1" thickBot="1">
      <c r="C21" s="501" t="s">
        <v>245</v>
      </c>
      <c r="D21" s="502"/>
      <c r="E21" s="502"/>
      <c r="F21" s="503"/>
      <c r="G21" s="99">
        <f>SUM(G18:G20)</f>
        <v>0</v>
      </c>
    </row>
    <row r="22" spans="2:18" ht="20.25" customHeight="1" thickBot="1">
      <c r="C22" s="15"/>
      <c r="D22" s="96"/>
      <c r="E22" s="96"/>
      <c r="F22" s="96"/>
      <c r="G22" s="96"/>
    </row>
    <row r="23" spans="2:18" ht="20.25" customHeight="1" thickBot="1">
      <c r="C23" s="364" t="s">
        <v>246</v>
      </c>
      <c r="D23" s="510"/>
      <c r="E23" s="510"/>
      <c r="F23" s="510"/>
      <c r="G23" s="574"/>
    </row>
    <row r="24" spans="2:18" ht="20.25" customHeight="1" thickBot="1">
      <c r="C24" s="16" t="s">
        <v>247</v>
      </c>
      <c r="D24" s="97"/>
      <c r="E24" s="25" t="s">
        <v>248</v>
      </c>
      <c r="F24" s="25"/>
      <c r="G24" s="98"/>
      <c r="H24" s="44"/>
      <c r="I24" s="44"/>
    </row>
    <row r="25" spans="2:18" ht="20.25" customHeight="1" thickBot="1">
      <c r="C25" s="619"/>
      <c r="D25" s="619"/>
      <c r="E25" s="619"/>
      <c r="F25" s="619"/>
      <c r="G25" s="619"/>
      <c r="H25" s="620"/>
      <c r="I25" s="620"/>
      <c r="P25" s="256"/>
      <c r="Q25" s="407"/>
      <c r="R25" s="407"/>
    </row>
    <row r="26" spans="2:18" ht="20.25" customHeight="1" thickBot="1">
      <c r="C26" s="558" t="s">
        <v>249</v>
      </c>
      <c r="D26" s="559"/>
      <c r="E26" s="559"/>
      <c r="F26" s="559"/>
      <c r="G26" s="560"/>
      <c r="H26" s="44"/>
      <c r="I26" s="44"/>
    </row>
    <row r="27" spans="2:18" ht="20.25" customHeight="1">
      <c r="C27" s="561" t="s">
        <v>250</v>
      </c>
      <c r="D27" s="562"/>
      <c r="E27" s="562" t="s">
        <v>251</v>
      </c>
      <c r="F27" s="562" t="s">
        <v>252</v>
      </c>
      <c r="G27" s="563" t="s">
        <v>253</v>
      </c>
    </row>
    <row r="28" spans="2:18" ht="20.25" customHeight="1">
      <c r="C28" s="545"/>
      <c r="D28" s="546"/>
      <c r="E28" s="546"/>
      <c r="F28" s="546"/>
      <c r="G28" s="547"/>
      <c r="P28" s="44"/>
    </row>
    <row r="29" spans="2:18" ht="20.25" customHeight="1">
      <c r="B29" s="2">
        <v>1</v>
      </c>
      <c r="C29" s="17" t="s">
        <v>254</v>
      </c>
      <c r="D29" s="18"/>
      <c r="E29" s="18"/>
      <c r="F29" s="18"/>
      <c r="G29" s="19"/>
    </row>
    <row r="30" spans="2:18" ht="20.25" customHeight="1">
      <c r="B30" s="2">
        <v>2</v>
      </c>
      <c r="C30" s="564"/>
      <c r="D30" s="551"/>
      <c r="E30" s="20">
        <v>0</v>
      </c>
      <c r="F30" s="21">
        <v>0</v>
      </c>
      <c r="G30" s="22">
        <f>E30*F30</f>
        <v>0</v>
      </c>
    </row>
    <row r="31" spans="2:18" ht="20.25" customHeight="1">
      <c r="B31" s="2">
        <v>3</v>
      </c>
      <c r="C31" s="526"/>
      <c r="D31" s="527"/>
      <c r="E31" s="20">
        <v>0</v>
      </c>
      <c r="F31" s="21">
        <v>0</v>
      </c>
      <c r="G31" s="22">
        <f t="shared" ref="G31:G58" si="0">E31*F31</f>
        <v>0</v>
      </c>
    </row>
    <row r="32" spans="2:18" ht="20.25" customHeight="1">
      <c r="B32" s="2">
        <v>4</v>
      </c>
      <c r="C32" s="526"/>
      <c r="D32" s="527"/>
      <c r="E32" s="20">
        <v>0</v>
      </c>
      <c r="F32" s="21">
        <v>0.5</v>
      </c>
      <c r="G32" s="22">
        <f t="shared" si="0"/>
        <v>0</v>
      </c>
    </row>
    <row r="33" spans="2:7" ht="20.25" customHeight="1">
      <c r="B33" s="2">
        <v>5</v>
      </c>
      <c r="C33" s="526"/>
      <c r="D33" s="527"/>
      <c r="E33" s="20">
        <v>0</v>
      </c>
      <c r="F33" s="21">
        <v>0</v>
      </c>
      <c r="G33" s="22">
        <f t="shared" si="0"/>
        <v>0</v>
      </c>
    </row>
    <row r="34" spans="2:7" ht="20.25" customHeight="1">
      <c r="B34" s="2">
        <v>6</v>
      </c>
      <c r="C34" s="526"/>
      <c r="D34" s="527"/>
      <c r="E34" s="20">
        <v>0</v>
      </c>
      <c r="F34" s="21">
        <v>0</v>
      </c>
      <c r="G34" s="22">
        <f t="shared" si="0"/>
        <v>0</v>
      </c>
    </row>
    <row r="35" spans="2:7" ht="20.25" customHeight="1">
      <c r="B35" s="2">
        <v>7</v>
      </c>
      <c r="C35" s="526"/>
      <c r="D35" s="527"/>
      <c r="E35" s="20">
        <v>0</v>
      </c>
      <c r="F35" s="21">
        <v>0</v>
      </c>
      <c r="G35" s="22">
        <f t="shared" si="0"/>
        <v>0</v>
      </c>
    </row>
    <row r="36" spans="2:7" ht="20.25" customHeight="1">
      <c r="B36" s="2">
        <v>8</v>
      </c>
      <c r="C36" s="526"/>
      <c r="D36" s="527"/>
      <c r="E36" s="20">
        <v>0</v>
      </c>
      <c r="F36" s="21">
        <v>0</v>
      </c>
      <c r="G36" s="22">
        <f t="shared" si="0"/>
        <v>0</v>
      </c>
    </row>
    <row r="37" spans="2:7" ht="20.25" customHeight="1">
      <c r="B37" s="2">
        <v>9</v>
      </c>
      <c r="C37" s="526"/>
      <c r="D37" s="527"/>
      <c r="E37" s="20">
        <v>0</v>
      </c>
      <c r="F37" s="21">
        <v>0</v>
      </c>
      <c r="G37" s="22">
        <f t="shared" si="0"/>
        <v>0</v>
      </c>
    </row>
    <row r="38" spans="2:7" ht="20.25" customHeight="1">
      <c r="B38" s="2">
        <v>10</v>
      </c>
      <c r="C38" s="526"/>
      <c r="D38" s="527"/>
      <c r="E38" s="20">
        <v>0</v>
      </c>
      <c r="F38" s="21">
        <v>0</v>
      </c>
      <c r="G38" s="22">
        <f t="shared" si="0"/>
        <v>0</v>
      </c>
    </row>
    <row r="39" spans="2:7" ht="20.25" customHeight="1">
      <c r="B39" s="2">
        <v>11</v>
      </c>
      <c r="C39" s="246"/>
      <c r="D39" s="247"/>
      <c r="E39" s="20">
        <v>0</v>
      </c>
      <c r="F39" s="21">
        <v>0</v>
      </c>
      <c r="G39" s="22">
        <f t="shared" ref="G39:G48" si="1">E39*F39</f>
        <v>0</v>
      </c>
    </row>
    <row r="40" spans="2:7" ht="20.25" customHeight="1">
      <c r="B40" s="2">
        <v>12</v>
      </c>
      <c r="C40" s="246"/>
      <c r="D40" s="247"/>
      <c r="E40" s="20">
        <v>0</v>
      </c>
      <c r="F40" s="21">
        <v>0</v>
      </c>
      <c r="G40" s="22">
        <f t="shared" si="1"/>
        <v>0</v>
      </c>
    </row>
    <row r="41" spans="2:7" ht="20.25" customHeight="1">
      <c r="B41" s="2">
        <v>13</v>
      </c>
      <c r="C41" s="246"/>
      <c r="D41" s="247"/>
      <c r="E41" s="20">
        <v>0</v>
      </c>
      <c r="F41" s="21">
        <v>0</v>
      </c>
      <c r="G41" s="22">
        <f t="shared" si="1"/>
        <v>0</v>
      </c>
    </row>
    <row r="42" spans="2:7" ht="20.25" customHeight="1">
      <c r="B42" s="2">
        <v>14</v>
      </c>
      <c r="C42" s="246"/>
      <c r="D42" s="247"/>
      <c r="E42" s="20">
        <v>0</v>
      </c>
      <c r="F42" s="21">
        <v>0</v>
      </c>
      <c r="G42" s="22">
        <f t="shared" si="1"/>
        <v>0</v>
      </c>
    </row>
    <row r="43" spans="2:7" ht="20.25" customHeight="1">
      <c r="B43" s="2">
        <v>15</v>
      </c>
      <c r="C43" s="246"/>
      <c r="D43" s="247"/>
      <c r="E43" s="20">
        <v>0</v>
      </c>
      <c r="F43" s="21">
        <v>0</v>
      </c>
      <c r="G43" s="22">
        <f t="shared" si="1"/>
        <v>0</v>
      </c>
    </row>
    <row r="44" spans="2:7" ht="20.25" customHeight="1">
      <c r="B44" s="2">
        <v>16</v>
      </c>
      <c r="C44" s="246"/>
      <c r="D44" s="247"/>
      <c r="E44" s="20">
        <v>0</v>
      </c>
      <c r="F44" s="21">
        <v>0</v>
      </c>
      <c r="G44" s="22">
        <f t="shared" si="1"/>
        <v>0</v>
      </c>
    </row>
    <row r="45" spans="2:7" ht="20.25" customHeight="1">
      <c r="B45" s="2">
        <v>17</v>
      </c>
      <c r="C45" s="246"/>
      <c r="D45" s="247"/>
      <c r="E45" s="20">
        <v>0</v>
      </c>
      <c r="F45" s="21">
        <v>0</v>
      </c>
      <c r="G45" s="22">
        <f t="shared" si="1"/>
        <v>0</v>
      </c>
    </row>
    <row r="46" spans="2:7" ht="20.25" customHeight="1">
      <c r="B46" s="2">
        <v>18</v>
      </c>
      <c r="C46" s="246"/>
      <c r="D46" s="247"/>
      <c r="E46" s="20">
        <v>0</v>
      </c>
      <c r="F46" s="21">
        <v>0</v>
      </c>
      <c r="G46" s="22">
        <f t="shared" si="1"/>
        <v>0</v>
      </c>
    </row>
    <row r="47" spans="2:7" ht="20.25" customHeight="1">
      <c r="B47" s="2">
        <v>19</v>
      </c>
      <c r="C47" s="246"/>
      <c r="D47" s="247"/>
      <c r="E47" s="20">
        <v>0</v>
      </c>
      <c r="F47" s="21">
        <v>0</v>
      </c>
      <c r="G47" s="22">
        <f t="shared" si="1"/>
        <v>0</v>
      </c>
    </row>
    <row r="48" spans="2:7" ht="20.25" customHeight="1">
      <c r="B48" s="2">
        <v>20</v>
      </c>
      <c r="C48" s="246"/>
      <c r="D48" s="247"/>
      <c r="E48" s="20">
        <v>0</v>
      </c>
      <c r="F48" s="21">
        <v>0</v>
      </c>
      <c r="G48" s="22">
        <f t="shared" si="1"/>
        <v>0</v>
      </c>
    </row>
    <row r="49" spans="2:9" ht="20.25" customHeight="1">
      <c r="B49" s="2">
        <v>21</v>
      </c>
      <c r="C49" s="526"/>
      <c r="D49" s="527"/>
      <c r="E49" s="20">
        <v>0</v>
      </c>
      <c r="F49" s="21">
        <v>0</v>
      </c>
      <c r="G49" s="22">
        <f t="shared" si="0"/>
        <v>0</v>
      </c>
    </row>
    <row r="50" spans="2:9" ht="20.25" customHeight="1">
      <c r="B50" s="2">
        <v>22</v>
      </c>
      <c r="C50" s="526"/>
      <c r="D50" s="527"/>
      <c r="E50" s="20">
        <v>0</v>
      </c>
      <c r="F50" s="21">
        <v>0</v>
      </c>
      <c r="G50" s="22">
        <f t="shared" si="0"/>
        <v>0</v>
      </c>
    </row>
    <row r="51" spans="2:9" ht="20.25" customHeight="1">
      <c r="B51" s="2">
        <v>23</v>
      </c>
      <c r="C51" s="526"/>
      <c r="D51" s="527"/>
      <c r="E51" s="20">
        <v>0</v>
      </c>
      <c r="F51" s="21">
        <v>0</v>
      </c>
      <c r="G51" s="22">
        <f t="shared" si="0"/>
        <v>0</v>
      </c>
    </row>
    <row r="52" spans="2:9" ht="20.25" customHeight="1">
      <c r="B52" s="2">
        <v>24</v>
      </c>
      <c r="C52" s="526"/>
      <c r="D52" s="527"/>
      <c r="E52" s="20">
        <v>0</v>
      </c>
      <c r="F52" s="21">
        <v>0</v>
      </c>
      <c r="G52" s="22">
        <f t="shared" si="0"/>
        <v>0</v>
      </c>
    </row>
    <row r="53" spans="2:9" ht="20.25" customHeight="1">
      <c r="B53" s="2">
        <v>25</v>
      </c>
      <c r="C53" s="526"/>
      <c r="D53" s="527"/>
      <c r="E53" s="20">
        <v>0</v>
      </c>
      <c r="F53" s="21">
        <v>0</v>
      </c>
      <c r="G53" s="22">
        <f t="shared" si="0"/>
        <v>0</v>
      </c>
    </row>
    <row r="54" spans="2:9" ht="20.25" customHeight="1">
      <c r="B54" s="2">
        <v>26</v>
      </c>
      <c r="C54" s="554"/>
      <c r="D54" s="555"/>
      <c r="E54" s="20">
        <v>0</v>
      </c>
      <c r="F54" s="21">
        <v>0</v>
      </c>
      <c r="G54" s="22">
        <f t="shared" si="0"/>
        <v>0</v>
      </c>
    </row>
    <row r="55" spans="2:9" ht="20.25" customHeight="1">
      <c r="B55" s="2">
        <v>27</v>
      </c>
      <c r="C55" s="556"/>
      <c r="D55" s="528"/>
      <c r="E55" s="20">
        <v>0</v>
      </c>
      <c r="F55" s="21">
        <v>0</v>
      </c>
      <c r="G55" s="22">
        <f t="shared" si="0"/>
        <v>0</v>
      </c>
    </row>
    <row r="56" spans="2:9" ht="20.25" customHeight="1">
      <c r="B56" s="2">
        <v>28</v>
      </c>
      <c r="C56" s="556"/>
      <c r="D56" s="528"/>
      <c r="E56" s="20">
        <v>0</v>
      </c>
      <c r="F56" s="21">
        <v>0</v>
      </c>
      <c r="G56" s="22">
        <f t="shared" si="0"/>
        <v>0</v>
      </c>
    </row>
    <row r="57" spans="2:9" ht="20.25" customHeight="1">
      <c r="B57" s="2">
        <v>29</v>
      </c>
      <c r="C57" s="581"/>
      <c r="D57" s="582"/>
      <c r="E57" s="20">
        <v>0</v>
      </c>
      <c r="F57" s="21">
        <v>0</v>
      </c>
      <c r="G57" s="22">
        <f t="shared" si="0"/>
        <v>0</v>
      </c>
    </row>
    <row r="58" spans="2:9" ht="20.25" customHeight="1">
      <c r="B58" s="2">
        <v>30</v>
      </c>
      <c r="C58" s="526"/>
      <c r="D58" s="527"/>
      <c r="E58" s="20">
        <v>0</v>
      </c>
      <c r="F58" s="21">
        <v>0</v>
      </c>
      <c r="G58" s="22">
        <f t="shared" si="0"/>
        <v>0</v>
      </c>
    </row>
    <row r="59" spans="2:9" ht="20.25" customHeight="1">
      <c r="B59" s="2">
        <v>31</v>
      </c>
      <c r="C59" s="504" t="s">
        <v>255</v>
      </c>
      <c r="D59" s="505"/>
      <c r="E59" s="505"/>
      <c r="F59" s="506"/>
      <c r="G59" s="28">
        <v>0</v>
      </c>
    </row>
    <row r="60" spans="2:9" ht="20.25" customHeight="1" thickBot="1">
      <c r="C60" s="507" t="s">
        <v>256</v>
      </c>
      <c r="D60" s="508"/>
      <c r="E60" s="509"/>
      <c r="F60" s="509"/>
      <c r="G60" s="23">
        <f>SUM(G30:G59)</f>
        <v>0</v>
      </c>
      <c r="H60" s="44"/>
      <c r="I60" s="44"/>
    </row>
    <row r="61" spans="2:9" ht="20.25" customHeight="1" thickBot="1">
      <c r="C61" s="145"/>
      <c r="D61" s="146"/>
      <c r="E61" s="146"/>
      <c r="F61" s="146"/>
      <c r="G61" s="147"/>
      <c r="H61" s="148"/>
      <c r="I61" s="148"/>
    </row>
    <row r="62" spans="2:9" ht="20.25" customHeight="1" thickBot="1">
      <c r="C62" s="364" t="s">
        <v>257</v>
      </c>
      <c r="D62" s="510"/>
      <c r="E62" s="510"/>
      <c r="F62" s="510"/>
      <c r="G62" s="574"/>
      <c r="H62" s="44"/>
      <c r="I62" s="44"/>
    </row>
    <row r="63" spans="2:9" ht="20.25" customHeight="1">
      <c r="C63" s="511" t="s">
        <v>258</v>
      </c>
      <c r="D63" s="513" t="s">
        <v>259</v>
      </c>
      <c r="E63" s="513"/>
      <c r="F63" s="513"/>
      <c r="G63" s="515" t="s">
        <v>260</v>
      </c>
    </row>
    <row r="64" spans="2:9" ht="20.25" customHeight="1" thickBot="1">
      <c r="C64" s="512"/>
      <c r="D64" s="514"/>
      <c r="E64" s="514"/>
      <c r="F64" s="514"/>
      <c r="G64" s="516"/>
    </row>
    <row r="65" spans="2:7" ht="20.25" customHeight="1">
      <c r="B65" s="2">
        <v>32</v>
      </c>
      <c r="C65" s="520" t="s">
        <v>261</v>
      </c>
      <c r="D65" s="521"/>
      <c r="E65" s="521"/>
      <c r="F65" s="521"/>
      <c r="G65" s="522"/>
    </row>
    <row r="66" spans="2:7" ht="20.25" customHeight="1">
      <c r="B66" s="2">
        <v>33</v>
      </c>
      <c r="C66" s="149"/>
      <c r="D66" s="550"/>
      <c r="E66" s="550"/>
      <c r="F66" s="551"/>
      <c r="G66" s="150">
        <v>0</v>
      </c>
    </row>
    <row r="67" spans="2:7" ht="20.25" customHeight="1">
      <c r="B67" s="2">
        <v>34</v>
      </c>
      <c r="C67" s="149"/>
      <c r="D67" s="557"/>
      <c r="E67" s="557"/>
      <c r="F67" s="557"/>
      <c r="G67" s="150">
        <v>0</v>
      </c>
    </row>
    <row r="68" spans="2:7" ht="20.25" customHeight="1">
      <c r="B68" s="2">
        <v>35</v>
      </c>
      <c r="C68" s="149"/>
      <c r="D68" s="528"/>
      <c r="E68" s="528"/>
      <c r="F68" s="528"/>
      <c r="G68" s="150">
        <v>0</v>
      </c>
    </row>
    <row r="69" spans="2:7" ht="20.25" customHeight="1">
      <c r="B69" s="2">
        <v>36</v>
      </c>
      <c r="C69" s="149"/>
      <c r="D69" s="553"/>
      <c r="E69" s="553"/>
      <c r="F69" s="527"/>
      <c r="G69" s="150">
        <v>0</v>
      </c>
    </row>
    <row r="70" spans="2:7" ht="20.25" customHeight="1">
      <c r="B70" s="2">
        <v>37</v>
      </c>
      <c r="C70" s="523" t="s">
        <v>262</v>
      </c>
      <c r="D70" s="524"/>
      <c r="E70" s="524"/>
      <c r="F70" s="524"/>
      <c r="G70" s="525"/>
    </row>
    <row r="71" spans="2:7" ht="20.25" customHeight="1">
      <c r="B71" s="2">
        <v>38</v>
      </c>
      <c r="C71" s="149"/>
      <c r="D71" s="517"/>
      <c r="E71" s="518"/>
      <c r="F71" s="519"/>
      <c r="G71" s="150">
        <v>0</v>
      </c>
    </row>
    <row r="72" spans="2:7" ht="20.25" customHeight="1">
      <c r="B72" s="2">
        <v>39</v>
      </c>
      <c r="C72" s="149"/>
      <c r="D72" s="517"/>
      <c r="E72" s="518"/>
      <c r="F72" s="519"/>
      <c r="G72" s="150">
        <v>0</v>
      </c>
    </row>
    <row r="73" spans="2:7" ht="20.25" customHeight="1">
      <c r="B73" s="2">
        <v>40</v>
      </c>
      <c r="C73" s="149"/>
      <c r="D73" s="517"/>
      <c r="E73" s="550"/>
      <c r="F73" s="551"/>
      <c r="G73" s="150">
        <v>0</v>
      </c>
    </row>
    <row r="74" spans="2:7" ht="20.25" customHeight="1">
      <c r="B74" s="2">
        <v>41</v>
      </c>
      <c r="C74" s="149"/>
      <c r="D74" s="528"/>
      <c r="E74" s="528"/>
      <c r="F74" s="528"/>
      <c r="G74" s="150">
        <v>0</v>
      </c>
    </row>
    <row r="75" spans="2:7" ht="20.25" customHeight="1">
      <c r="B75" s="2">
        <v>42</v>
      </c>
      <c r="C75" s="523" t="s">
        <v>263</v>
      </c>
      <c r="D75" s="524"/>
      <c r="E75" s="524"/>
      <c r="F75" s="524"/>
      <c r="G75" s="525"/>
    </row>
    <row r="76" spans="2:7" ht="20.25" customHeight="1">
      <c r="B76" s="2">
        <v>43</v>
      </c>
      <c r="C76" s="149"/>
      <c r="D76" s="517"/>
      <c r="E76" s="518"/>
      <c r="F76" s="519"/>
      <c r="G76" s="150">
        <v>0</v>
      </c>
    </row>
    <row r="77" spans="2:7" ht="20.25" customHeight="1">
      <c r="B77" s="2">
        <v>44</v>
      </c>
      <c r="C77" s="149"/>
      <c r="D77" s="517"/>
      <c r="E77" s="518"/>
      <c r="F77" s="519"/>
      <c r="G77" s="150">
        <v>0</v>
      </c>
    </row>
    <row r="78" spans="2:7" ht="20.25" customHeight="1">
      <c r="B78" s="2">
        <v>45</v>
      </c>
      <c r="C78" s="149"/>
      <c r="D78" s="533"/>
      <c r="E78" s="534"/>
      <c r="F78" s="535"/>
      <c r="G78" s="150">
        <v>0</v>
      </c>
    </row>
    <row r="79" spans="2:7" ht="20.25" customHeight="1">
      <c r="B79" s="2">
        <v>46</v>
      </c>
      <c r="C79" s="149"/>
      <c r="D79" s="533"/>
      <c r="E79" s="534"/>
      <c r="F79" s="535"/>
      <c r="G79" s="150">
        <v>0</v>
      </c>
    </row>
    <row r="80" spans="2:7" ht="20.25" customHeight="1">
      <c r="B80" s="2">
        <v>47</v>
      </c>
      <c r="C80" s="149"/>
      <c r="D80" s="553"/>
      <c r="E80" s="553"/>
      <c r="F80" s="527"/>
      <c r="G80" s="150">
        <v>0</v>
      </c>
    </row>
    <row r="81" spans="2:7" ht="20.25" customHeight="1">
      <c r="B81" s="2">
        <v>48</v>
      </c>
      <c r="C81" s="149"/>
      <c r="D81" s="553"/>
      <c r="E81" s="553"/>
      <c r="F81" s="527"/>
      <c r="G81" s="150">
        <v>0</v>
      </c>
    </row>
    <row r="82" spans="2:7" ht="20.25" customHeight="1">
      <c r="B82" s="2">
        <v>49</v>
      </c>
      <c r="C82" s="523" t="s">
        <v>264</v>
      </c>
      <c r="D82" s="524"/>
      <c r="E82" s="524"/>
      <c r="F82" s="524"/>
      <c r="G82" s="525"/>
    </row>
    <row r="83" spans="2:7" ht="20.25" customHeight="1">
      <c r="B83" s="2">
        <v>50</v>
      </c>
      <c r="C83" s="151"/>
      <c r="D83" s="533"/>
      <c r="E83" s="534"/>
      <c r="F83" s="535"/>
      <c r="G83" s="150">
        <v>0</v>
      </c>
    </row>
    <row r="84" spans="2:7" ht="20.25" customHeight="1">
      <c r="B84" s="2">
        <v>51</v>
      </c>
      <c r="C84" s="149"/>
      <c r="D84" s="533"/>
      <c r="E84" s="534"/>
      <c r="F84" s="535"/>
      <c r="G84" s="150">
        <v>0</v>
      </c>
    </row>
    <row r="85" spans="2:7" ht="20.25" customHeight="1">
      <c r="B85" s="2">
        <v>52</v>
      </c>
      <c r="C85" s="149"/>
      <c r="D85" s="533"/>
      <c r="E85" s="534"/>
      <c r="F85" s="535"/>
      <c r="G85" s="150">
        <v>0</v>
      </c>
    </row>
    <row r="86" spans="2:7" ht="20.25" customHeight="1">
      <c r="B86" s="2">
        <v>53</v>
      </c>
      <c r="C86" s="149"/>
      <c r="D86" s="533"/>
      <c r="E86" s="534"/>
      <c r="F86" s="535"/>
      <c r="G86" s="150">
        <v>0</v>
      </c>
    </row>
    <row r="87" spans="2:7" ht="20.25" customHeight="1">
      <c r="B87" s="2">
        <v>54</v>
      </c>
      <c r="C87" s="149"/>
      <c r="D87" s="533"/>
      <c r="E87" s="534"/>
      <c r="F87" s="535"/>
      <c r="G87" s="150">
        <v>0</v>
      </c>
    </row>
    <row r="88" spans="2:7" ht="20.25" customHeight="1">
      <c r="B88" s="2">
        <v>55</v>
      </c>
      <c r="C88" s="149"/>
      <c r="D88" s="533"/>
      <c r="E88" s="534"/>
      <c r="F88" s="535"/>
      <c r="G88" s="150">
        <v>0</v>
      </c>
    </row>
    <row r="89" spans="2:7" ht="20.25" customHeight="1">
      <c r="B89" s="2">
        <v>56</v>
      </c>
      <c r="C89" s="149"/>
      <c r="D89" s="533"/>
      <c r="E89" s="534"/>
      <c r="F89" s="535"/>
      <c r="G89" s="150">
        <v>0</v>
      </c>
    </row>
    <row r="90" spans="2:7" ht="20.25" customHeight="1">
      <c r="B90" s="2">
        <v>57</v>
      </c>
      <c r="C90" s="149"/>
      <c r="D90" s="533"/>
      <c r="E90" s="534"/>
      <c r="F90" s="535"/>
      <c r="G90" s="150">
        <v>0</v>
      </c>
    </row>
    <row r="91" spans="2:7" ht="20.25" customHeight="1">
      <c r="B91" s="2">
        <v>58</v>
      </c>
      <c r="C91" s="149"/>
      <c r="D91" s="533"/>
      <c r="E91" s="534"/>
      <c r="F91" s="535"/>
      <c r="G91" s="150">
        <v>0</v>
      </c>
    </row>
    <row r="92" spans="2:7" ht="20.25" customHeight="1">
      <c r="B92" s="2">
        <v>59</v>
      </c>
      <c r="C92" s="149"/>
      <c r="D92" s="533"/>
      <c r="E92" s="534"/>
      <c r="F92" s="535"/>
      <c r="G92" s="150">
        <v>0</v>
      </c>
    </row>
    <row r="93" spans="2:7" ht="20.25" customHeight="1">
      <c r="B93" s="2">
        <v>60</v>
      </c>
      <c r="C93" s="149"/>
      <c r="D93" s="533"/>
      <c r="E93" s="534"/>
      <c r="F93" s="535"/>
      <c r="G93" s="150">
        <v>0</v>
      </c>
    </row>
    <row r="94" spans="2:7" ht="20.25" customHeight="1">
      <c r="B94" s="2">
        <v>61</v>
      </c>
      <c r="C94" s="149"/>
      <c r="D94" s="533"/>
      <c r="E94" s="534"/>
      <c r="F94" s="535"/>
      <c r="G94" s="150">
        <v>0</v>
      </c>
    </row>
    <row r="95" spans="2:7" ht="20.25" customHeight="1">
      <c r="B95" s="2">
        <v>62</v>
      </c>
      <c r="C95" s="149"/>
      <c r="D95" s="533"/>
      <c r="E95" s="534"/>
      <c r="F95" s="535"/>
      <c r="G95" s="150">
        <v>0</v>
      </c>
    </row>
    <row r="96" spans="2:7" ht="20.25" customHeight="1">
      <c r="B96" s="2">
        <v>63</v>
      </c>
      <c r="C96" s="149"/>
      <c r="D96" s="533"/>
      <c r="E96" s="534"/>
      <c r="F96" s="535"/>
      <c r="G96" s="150">
        <v>0</v>
      </c>
    </row>
    <row r="97" spans="2:7" ht="20.25" customHeight="1">
      <c r="B97" s="2">
        <v>64</v>
      </c>
      <c r="C97" s="149"/>
      <c r="D97" s="533"/>
      <c r="E97" s="534"/>
      <c r="F97" s="535"/>
      <c r="G97" s="150">
        <v>0</v>
      </c>
    </row>
    <row r="98" spans="2:7" ht="20.25" customHeight="1">
      <c r="B98" s="2">
        <v>65</v>
      </c>
      <c r="C98" s="149"/>
      <c r="D98" s="533"/>
      <c r="E98" s="534"/>
      <c r="F98" s="535"/>
      <c r="G98" s="150">
        <v>0</v>
      </c>
    </row>
    <row r="99" spans="2:7" ht="20.25" customHeight="1">
      <c r="B99" s="2">
        <v>66</v>
      </c>
      <c r="C99" s="149"/>
      <c r="D99" s="533"/>
      <c r="E99" s="534"/>
      <c r="F99" s="535"/>
      <c r="G99" s="150">
        <v>0</v>
      </c>
    </row>
    <row r="100" spans="2:7" ht="20.25" customHeight="1">
      <c r="B100" s="2">
        <v>67</v>
      </c>
      <c r="C100" s="149"/>
      <c r="D100" s="533"/>
      <c r="E100" s="534"/>
      <c r="F100" s="535"/>
      <c r="G100" s="150">
        <v>0</v>
      </c>
    </row>
    <row r="101" spans="2:7" ht="20.25" customHeight="1">
      <c r="B101" s="2">
        <v>68</v>
      </c>
      <c r="C101" s="149"/>
      <c r="D101" s="533"/>
      <c r="E101" s="534"/>
      <c r="F101" s="535"/>
      <c r="G101" s="150">
        <v>0</v>
      </c>
    </row>
    <row r="102" spans="2:7" ht="20.25" customHeight="1">
      <c r="B102" s="2">
        <v>69</v>
      </c>
      <c r="C102" s="149"/>
      <c r="D102" s="533"/>
      <c r="E102" s="534"/>
      <c r="F102" s="535"/>
      <c r="G102" s="150">
        <v>0</v>
      </c>
    </row>
    <row r="103" spans="2:7" ht="20.25" customHeight="1">
      <c r="B103" s="2">
        <v>70</v>
      </c>
      <c r="C103" s="149"/>
      <c r="D103" s="533"/>
      <c r="E103" s="534"/>
      <c r="F103" s="535"/>
      <c r="G103" s="150">
        <v>0</v>
      </c>
    </row>
    <row r="104" spans="2:7" ht="20.25" customHeight="1">
      <c r="B104" s="2">
        <v>71</v>
      </c>
      <c r="C104" s="149"/>
      <c r="D104" s="533"/>
      <c r="E104" s="534"/>
      <c r="F104" s="535"/>
      <c r="G104" s="150">
        <v>0</v>
      </c>
    </row>
    <row r="105" spans="2:7" ht="20.25" customHeight="1">
      <c r="B105" s="2">
        <v>72</v>
      </c>
      <c r="C105" s="149"/>
      <c r="D105" s="533"/>
      <c r="E105" s="534"/>
      <c r="F105" s="535"/>
      <c r="G105" s="150">
        <v>0</v>
      </c>
    </row>
    <row r="106" spans="2:7" ht="20.25" customHeight="1">
      <c r="B106" s="2">
        <v>73</v>
      </c>
      <c r="C106" s="149"/>
      <c r="D106" s="533"/>
      <c r="E106" s="534"/>
      <c r="F106" s="535"/>
      <c r="G106" s="150">
        <v>0</v>
      </c>
    </row>
    <row r="107" spans="2:7" ht="20.25" customHeight="1">
      <c r="B107" s="2">
        <v>74</v>
      </c>
      <c r="C107" s="149"/>
      <c r="D107" s="533"/>
      <c r="E107" s="534"/>
      <c r="F107" s="535"/>
      <c r="G107" s="150">
        <v>0</v>
      </c>
    </row>
    <row r="108" spans="2:7" ht="20.25" customHeight="1">
      <c r="B108" s="2">
        <v>75</v>
      </c>
      <c r="C108" s="149"/>
      <c r="D108" s="533"/>
      <c r="E108" s="534"/>
      <c r="F108" s="535"/>
      <c r="G108" s="150">
        <v>0</v>
      </c>
    </row>
    <row r="109" spans="2:7" ht="20.25" customHeight="1">
      <c r="B109" s="2">
        <v>76</v>
      </c>
      <c r="C109" s="149"/>
      <c r="D109" s="533"/>
      <c r="E109" s="534"/>
      <c r="F109" s="535"/>
      <c r="G109" s="150">
        <v>0</v>
      </c>
    </row>
    <row r="110" spans="2:7" ht="20.25" customHeight="1">
      <c r="B110" s="2">
        <v>77</v>
      </c>
      <c r="C110" s="151"/>
      <c r="D110" s="533"/>
      <c r="E110" s="534"/>
      <c r="F110" s="535"/>
      <c r="G110" s="150">
        <v>0</v>
      </c>
    </row>
    <row r="111" spans="2:7" ht="20.25" customHeight="1">
      <c r="B111" s="2">
        <v>78</v>
      </c>
      <c r="C111" s="151"/>
      <c r="D111" s="533"/>
      <c r="E111" s="534"/>
      <c r="F111" s="535"/>
      <c r="G111" s="150">
        <v>0</v>
      </c>
    </row>
    <row r="112" spans="2:7" ht="20.25" customHeight="1">
      <c r="B112" s="2">
        <v>79</v>
      </c>
      <c r="C112" s="152"/>
      <c r="D112" s="533"/>
      <c r="E112" s="534"/>
      <c r="F112" s="535"/>
      <c r="G112" s="150">
        <v>0</v>
      </c>
    </row>
    <row r="113" spans="2:7" ht="20.25" customHeight="1">
      <c r="B113" s="2">
        <v>80</v>
      </c>
      <c r="C113" s="523" t="s">
        <v>270</v>
      </c>
      <c r="D113" s="524"/>
      <c r="E113" s="524"/>
      <c r="F113" s="524"/>
      <c r="G113" s="525"/>
    </row>
    <row r="114" spans="2:7" ht="20.25" customHeight="1">
      <c r="B114" s="2">
        <v>81</v>
      </c>
      <c r="C114" s="153"/>
      <c r="D114" s="557"/>
      <c r="E114" s="557"/>
      <c r="F114" s="557"/>
      <c r="G114" s="150">
        <v>0</v>
      </c>
    </row>
    <row r="115" spans="2:7" ht="20.25" customHeight="1">
      <c r="B115" s="2">
        <v>82</v>
      </c>
      <c r="C115" s="153"/>
      <c r="D115" s="528"/>
      <c r="E115" s="528"/>
      <c r="F115" s="528"/>
      <c r="G115" s="150">
        <v>0</v>
      </c>
    </row>
    <row r="116" spans="2:7" ht="20.25" customHeight="1">
      <c r="B116" s="2">
        <v>83</v>
      </c>
      <c r="C116" s="153"/>
      <c r="D116" s="528"/>
      <c r="E116" s="528"/>
      <c r="F116" s="528"/>
      <c r="G116" s="150">
        <v>0</v>
      </c>
    </row>
    <row r="117" spans="2:7" ht="20.25" customHeight="1">
      <c r="B117" s="2">
        <v>84</v>
      </c>
      <c r="C117" s="153"/>
      <c r="D117" s="528"/>
      <c r="E117" s="528"/>
      <c r="F117" s="528"/>
      <c r="G117" s="150">
        <v>0</v>
      </c>
    </row>
    <row r="118" spans="2:7" ht="20.25" customHeight="1">
      <c r="B118" s="2">
        <v>85</v>
      </c>
      <c r="C118" s="153"/>
      <c r="D118" s="528"/>
      <c r="E118" s="528"/>
      <c r="F118" s="528"/>
      <c r="G118" s="150">
        <v>0</v>
      </c>
    </row>
    <row r="119" spans="2:7" ht="20.25" customHeight="1">
      <c r="B119" s="2">
        <v>86</v>
      </c>
      <c r="C119" s="153"/>
      <c r="D119" s="528"/>
      <c r="E119" s="528"/>
      <c r="F119" s="528"/>
      <c r="G119" s="150">
        <v>0</v>
      </c>
    </row>
    <row r="120" spans="2:7" ht="20.25" customHeight="1">
      <c r="B120" s="2">
        <v>87</v>
      </c>
      <c r="C120" s="153"/>
      <c r="D120" s="528"/>
      <c r="E120" s="528"/>
      <c r="F120" s="528"/>
      <c r="G120" s="150">
        <v>0</v>
      </c>
    </row>
    <row r="121" spans="2:7" ht="20.25" customHeight="1">
      <c r="B121" s="2">
        <v>88</v>
      </c>
      <c r="C121" s="153"/>
      <c r="D121" s="528"/>
      <c r="E121" s="528"/>
      <c r="F121" s="528"/>
      <c r="G121" s="150">
        <v>0</v>
      </c>
    </row>
    <row r="122" spans="2:7" ht="20.25" customHeight="1">
      <c r="B122" s="2">
        <v>89</v>
      </c>
      <c r="C122" s="153"/>
      <c r="D122" s="528"/>
      <c r="E122" s="528"/>
      <c r="F122" s="528"/>
      <c r="G122" s="150">
        <v>0</v>
      </c>
    </row>
    <row r="123" spans="2:7" ht="20.25" customHeight="1">
      <c r="B123" s="2">
        <v>90</v>
      </c>
      <c r="C123" s="153"/>
      <c r="D123" s="528"/>
      <c r="E123" s="528"/>
      <c r="F123" s="528"/>
      <c r="G123" s="150">
        <v>0</v>
      </c>
    </row>
    <row r="124" spans="2:7" ht="20.25" customHeight="1">
      <c r="B124" s="2">
        <v>91</v>
      </c>
      <c r="C124" s="153"/>
      <c r="D124" s="528"/>
      <c r="E124" s="528"/>
      <c r="F124" s="528"/>
      <c r="G124" s="150">
        <v>0</v>
      </c>
    </row>
    <row r="125" spans="2:7" ht="20.25" customHeight="1">
      <c r="B125" s="2">
        <v>92</v>
      </c>
      <c r="C125" s="153"/>
      <c r="D125" s="528"/>
      <c r="E125" s="528"/>
      <c r="F125" s="528"/>
      <c r="G125" s="150">
        <v>0</v>
      </c>
    </row>
    <row r="126" spans="2:7" ht="20.25" customHeight="1">
      <c r="B126" s="2">
        <v>93</v>
      </c>
      <c r="C126" s="153"/>
      <c r="D126" s="528"/>
      <c r="E126" s="528"/>
      <c r="F126" s="528"/>
      <c r="G126" s="150">
        <v>0</v>
      </c>
    </row>
    <row r="127" spans="2:7" ht="20.25" customHeight="1">
      <c r="B127" s="2">
        <v>94</v>
      </c>
      <c r="C127" s="153"/>
      <c r="D127" s="552"/>
      <c r="E127" s="553"/>
      <c r="F127" s="527"/>
      <c r="G127" s="150">
        <v>0</v>
      </c>
    </row>
    <row r="128" spans="2:7" ht="20.25" customHeight="1" thickBot="1">
      <c r="C128" s="507" t="s">
        <v>271</v>
      </c>
      <c r="D128" s="548"/>
      <c r="E128" s="549"/>
      <c r="F128" s="549"/>
      <c r="G128" s="24">
        <f>SUM(G66:G69,G71:G74,G76:G81,G83:G112,G114:G127)</f>
        <v>0</v>
      </c>
    </row>
    <row r="129" spans="3:7" ht="20.25" customHeight="1" thickBot="1"/>
    <row r="130" spans="3:7" ht="20.25" customHeight="1">
      <c r="C130" s="542" t="s">
        <v>272</v>
      </c>
      <c r="D130" s="543"/>
      <c r="E130" s="543"/>
      <c r="F130" s="543"/>
      <c r="G130" s="544"/>
    </row>
    <row r="131" spans="3:7" ht="20.25" customHeight="1">
      <c r="C131" s="545" t="s">
        <v>258</v>
      </c>
      <c r="D131" s="546"/>
      <c r="E131" s="546"/>
      <c r="F131" s="546"/>
      <c r="G131" s="547" t="s">
        <v>273</v>
      </c>
    </row>
    <row r="132" spans="3:7" ht="20.25" customHeight="1">
      <c r="C132" s="545"/>
      <c r="D132" s="546"/>
      <c r="E132" s="546"/>
      <c r="F132" s="546"/>
      <c r="G132" s="547"/>
    </row>
    <row r="133" spans="3:7" ht="20.25" customHeight="1">
      <c r="C133" s="539" t="s">
        <v>274</v>
      </c>
      <c r="D133" s="540"/>
      <c r="E133" s="540"/>
      <c r="F133" s="541"/>
      <c r="G133" s="22">
        <f>G60</f>
        <v>0</v>
      </c>
    </row>
    <row r="134" spans="3:7" ht="20.25" customHeight="1">
      <c r="C134" s="539" t="s">
        <v>261</v>
      </c>
      <c r="D134" s="540"/>
      <c r="E134" s="540"/>
      <c r="F134" s="541"/>
      <c r="G134" s="22">
        <f>SUM(G66:G69)</f>
        <v>0</v>
      </c>
    </row>
    <row r="135" spans="3:7" ht="20.25" customHeight="1">
      <c r="C135" s="539" t="s">
        <v>262</v>
      </c>
      <c r="D135" s="540"/>
      <c r="E135" s="540"/>
      <c r="F135" s="541"/>
      <c r="G135" s="22">
        <f>SUM(G71:G74)</f>
        <v>0</v>
      </c>
    </row>
    <row r="136" spans="3:7" ht="20.25" customHeight="1">
      <c r="C136" s="539" t="s">
        <v>263</v>
      </c>
      <c r="D136" s="540"/>
      <c r="E136" s="540"/>
      <c r="F136" s="541"/>
      <c r="G136" s="22">
        <f>SUM(G76:G81)</f>
        <v>0</v>
      </c>
    </row>
    <row r="137" spans="3:7" ht="20.25" customHeight="1">
      <c r="C137" s="539" t="s">
        <v>264</v>
      </c>
      <c r="D137" s="540"/>
      <c r="E137" s="540"/>
      <c r="F137" s="541"/>
      <c r="G137" s="22">
        <f>SUM(G83:G112)</f>
        <v>0</v>
      </c>
    </row>
    <row r="138" spans="3:7" ht="20.25" customHeight="1">
      <c r="C138" s="539" t="s">
        <v>270</v>
      </c>
      <c r="D138" s="540"/>
      <c r="E138" s="540"/>
      <c r="F138" s="541"/>
      <c r="G138" s="22">
        <f>SUM(G114:G127)-G140-G142</f>
        <v>0</v>
      </c>
    </row>
    <row r="139" spans="3:7" ht="20.25" customHeight="1">
      <c r="C139" s="536" t="s">
        <v>275</v>
      </c>
      <c r="D139" s="537"/>
      <c r="E139" s="537"/>
      <c r="F139" s="538"/>
      <c r="G139" s="22">
        <f>SUM(G133:G138)*D8</f>
        <v>0</v>
      </c>
    </row>
    <row r="140" spans="3:7" ht="20.25" customHeight="1">
      <c r="C140" s="539" t="s">
        <v>97</v>
      </c>
      <c r="D140" s="540"/>
      <c r="E140" s="540"/>
      <c r="F140" s="541"/>
      <c r="G140" s="22">
        <f>SUMIF(C114:C127,"Indirect Costs",G114:G127)</f>
        <v>0</v>
      </c>
    </row>
    <row r="141" spans="3:7">
      <c r="C141" s="536" t="s">
        <v>276</v>
      </c>
      <c r="D141" s="537"/>
      <c r="E141" s="537"/>
      <c r="F141" s="538"/>
      <c r="G141" s="22">
        <f>G8*0.1</f>
        <v>683508.20000000007</v>
      </c>
    </row>
    <row r="142" spans="3:7">
      <c r="C142" s="539" t="s">
        <v>98</v>
      </c>
      <c r="D142" s="540"/>
      <c r="E142" s="540"/>
      <c r="F142" s="541"/>
      <c r="G142" s="22">
        <f>SUMIF(C114:C127,"County Support Administrative Direct Costs",G114:G127)</f>
        <v>0</v>
      </c>
    </row>
    <row r="143" spans="3:7" ht="17.100000000000001" thickBot="1">
      <c r="C143" s="565" t="s">
        <v>277</v>
      </c>
      <c r="D143" s="566"/>
      <c r="E143" s="566"/>
      <c r="F143" s="567"/>
      <c r="G143" s="32">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 ref="D89:F89"/>
    <mergeCell ref="D90:F90"/>
    <mergeCell ref="D91:F91"/>
    <mergeCell ref="D92:F92"/>
    <mergeCell ref="D93:F93"/>
    <mergeCell ref="D94:F94"/>
    <mergeCell ref="D95:F95"/>
    <mergeCell ref="D105:F105"/>
    <mergeCell ref="D106:F106"/>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s>
  <conditionalFormatting sqref="D8">
    <cfRule type="cellIs" dxfId="15" priority="9" stopIfTrue="1" operator="lessThan">
      <formula>0.01</formula>
    </cfRule>
  </conditionalFormatting>
  <conditionalFormatting sqref="E30:E58">
    <cfRule type="cellIs" dxfId="14" priority="1" operator="greaterThan">
      <formula>228000</formula>
    </cfRule>
  </conditionalFormatting>
  <conditionalFormatting sqref="F30:F58">
    <cfRule type="cellIs" dxfId="13" priority="3" operator="greaterThan">
      <formula>1</formula>
    </cfRule>
  </conditionalFormatting>
  <conditionalFormatting sqref="G8">
    <cfRule type="cellIs" dxfId="12" priority="8" operator="lessThan">
      <formula>100</formula>
    </cfRule>
  </conditionalFormatting>
  <conditionalFormatting sqref="G140">
    <cfRule type="expression" dxfId="11" priority="5">
      <formula>AND(G140&lt;&gt;"",G139&lt;&gt;"",G140&gt;G139)</formula>
    </cfRule>
  </conditionalFormatting>
  <conditionalFormatting sqref="G142">
    <cfRule type="expression" dxfId="10" priority="4">
      <formula>AND(G142&lt;&gt;"",G141&lt;&gt;"",G142&gt;G141)</formula>
    </cfRule>
  </conditionalFormatting>
  <conditionalFormatting sqref="H139">
    <cfRule type="cellIs" dxfId="9" priority="10" operator="lessThan">
      <formula>$H$140</formula>
    </cfRule>
  </conditionalFormatting>
  <conditionalFormatting sqref="H135:K135">
    <cfRule type="cellIs" dxfId="8" priority="6" operator="greaterThan">
      <formula>$G$135</formula>
    </cfRule>
  </conditionalFormatting>
  <conditionalFormatting sqref="O115">
    <cfRule type="cellIs" dxfId="7" priority="7" operator="greaterThan">
      <formula>$O$114</formula>
    </cfRule>
  </conditionalFormatting>
  <dataValidations count="12">
    <dataValidation allowBlank="1" showInputMessage="1" showErrorMessage="1" prompt="Per federal guidelines, the maximum salary may not exceed $228,000 for SFY 2026-27." sqref="E30:E58" xr:uid="{33553CFF-9DE6-364A-9C61-6D6D98E5650C}"/>
    <dataValidation allowBlank="1" showInputMessage="1" prompt="Entering the county's ICR in this cell will Auto-populate the rest of the program sheets in this work book with your Indirect Cost Rate. " sqref="D8" xr:uid="{D00CA75E-73FD-3B45-95C1-E518CC43ECD5}"/>
    <dataValidation allowBlank="1" showDropDown="1" showInputMessage="1" showErrorMessage="1" sqref="D14" xr:uid="{F5D11B8C-3177-364A-8DF8-AA064C361D51}"/>
    <dataValidation allowBlank="1" showInputMessage="1" showErrorMessage="1" prompt="Enter Program Name. " sqref="D11" xr:uid="{25A581C7-2A9E-4248-A0A7-05D1AF0C0045}"/>
    <dataValidation allowBlank="1" showInputMessage="1" showErrorMessage="1" prompt="Entering the county's ICR in this cell will Auto-populate the rest of the program sheets in this work book with your Indirect Cost Rate. " sqref="C8" xr:uid="{8704E0E3-692F-1845-82FB-DD7F975530FD}"/>
    <dataValidation allowBlank="1" showInputMessage="1" showErrorMessage="1" prompt="Entering the county's PATH allocation in this cell will auto-populate the rest of the program sheets in this work book and support accurate expense reporting. " sqref="E8" xr:uid="{1AADDDE9-554C-B240-9C5E-EA9A51668C17}"/>
    <dataValidation allowBlank="1" showInputMessage="1" showErrorMessage="1" prompt="Enter submission date, other program sheets will auto-populate." sqref="G7" xr:uid="{C3F5923C-D2F4-054B-8ED0-381DDC8C3702}"/>
    <dataValidation allowBlank="1" showInputMessage="1" showErrorMessage="1" prompt="Select county name from drop-down list, other program sheets will auto-populate." sqref="D11" xr:uid="{0458155C-146F-D548-A287-FD1A07DD9701}"/>
    <dataValidation allowBlank="1" showErrorMessage="1" sqref="C12:D13 E12:F12" xr:uid="{B31F75B8-2817-2649-BF3A-4B776D2F18EA}"/>
    <dataValidation allowBlank="1" showErrorMessage="1" prompt="Select county name from drop-down list, other program sheets will auto-populate." sqref="D9" xr:uid="{B96FDCF0-C019-5246-AC5B-1DD47E513B3E}"/>
    <dataValidation allowBlank="1" showInputMessage="1" showErrorMessage="1" prompt="Enter submission date, other Enclosure 8 sheets will auto-populate." sqref="G9" xr:uid="{F8962239-DC66-864D-AF05-DD6DF5B595E9}"/>
    <dataValidation allowBlank="1" showInputMessage="1" showErrorMessage="1" prompt="The county's SUBG allocation in this cell will auto-populate the rest of the program sheets in this workbook and support accurate expense reporting. " sqref="G8" xr:uid="{81E0F48E-E6D6-2F45-B6C8-0C6549E3F20F}"/>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8E0DE2CA-5FAF-8F41-97FC-DE46885BF649}">
          <x14:formula1>
            <xm:f>Instructions!$D$91:$D$93</xm:f>
          </x14:formula1>
          <xm:sqref>C66:C69</xm:sqref>
        </x14:dataValidation>
        <x14:dataValidation type="list" allowBlank="1" showInputMessage="1" showErrorMessage="1" xr:uid="{90905013-C451-E34C-AE8B-7B53B63D7C04}">
          <x14:formula1>
            <xm:f>Instructions!$D$117:$D$128</xm:f>
          </x14:formula1>
          <xm:sqref>C114:C127</xm:sqref>
        </x14:dataValidation>
        <x14:dataValidation type="list" allowBlank="1" showInputMessage="1" showErrorMessage="1" xr:uid="{826B185C-FEDD-5248-9CBB-3813AF47B29A}">
          <x14:formula1>
            <xm:f>Instructions!$D$108:$D$113</xm:f>
          </x14:formula1>
          <xm:sqref>C76:C81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4D8E-6599-4141-9FDA-8E7C9D3CA822}">
  <dimension ref="A1:L999"/>
  <sheetViews>
    <sheetView showGridLines="0" workbookViewId="0"/>
  </sheetViews>
  <sheetFormatPr defaultColWidth="5.85546875" defaultRowHeight="24.95" customHeight="1"/>
  <cols>
    <col min="1" max="1" width="8.7109375" customWidth="1"/>
    <col min="2" max="4" width="32.7109375" customWidth="1"/>
    <col min="5" max="5" width="8.7109375" customWidth="1"/>
  </cols>
  <sheetData>
    <row r="1" spans="1:12" ht="24.95" customHeight="1">
      <c r="A1" s="120" t="s">
        <v>0</v>
      </c>
      <c r="B1" s="120"/>
      <c r="C1" s="120"/>
      <c r="D1" s="101"/>
      <c r="E1" s="101" t="s">
        <v>1</v>
      </c>
      <c r="F1" s="102"/>
    </row>
    <row r="2" spans="1:12" ht="24.95" customHeight="1">
      <c r="A2" s="301" t="s">
        <v>297</v>
      </c>
      <c r="B2" s="301"/>
      <c r="C2" s="301"/>
      <c r="D2" s="301"/>
      <c r="E2" s="103" t="s">
        <v>3</v>
      </c>
      <c r="F2" s="102"/>
    </row>
    <row r="3" spans="1:12" s="3" customFormat="1" ht="24.95" customHeight="1" thickBot="1">
      <c r="B3" s="104"/>
      <c r="C3" s="105"/>
      <c r="D3" s="104"/>
      <c r="E3" s="104"/>
      <c r="F3" s="104"/>
    </row>
    <row r="4" spans="1:12" s="3" customFormat="1" ht="24.95" customHeight="1">
      <c r="B4" s="309" t="s">
        <v>298</v>
      </c>
      <c r="C4" s="310"/>
      <c r="D4" s="311"/>
      <c r="E4"/>
      <c r="F4" s="104"/>
    </row>
    <row r="5" spans="1:12" s="3" customFormat="1" ht="24.95" customHeight="1" thickBot="1">
      <c r="B5" s="312"/>
      <c r="C5" s="313"/>
      <c r="D5" s="314"/>
      <c r="E5"/>
      <c r="F5" s="104"/>
    </row>
    <row r="6" spans="1:12" s="3" customFormat="1" ht="24.95" customHeight="1">
      <c r="B6" s="121" t="s">
        <v>299</v>
      </c>
      <c r="C6" s="597" t="str" cm="1">
        <f t="array" ref="C6">'Allocation Sheet'!D10:D10</f>
        <v>SFY 2026-27</v>
      </c>
      <c r="D6" s="598"/>
      <c r="E6"/>
      <c r="F6" s="104"/>
    </row>
    <row r="7" spans="1:12" s="3" customFormat="1" ht="24.95" customHeight="1">
      <c r="B7" s="122" t="s">
        <v>117</v>
      </c>
      <c r="C7" s="606" t="str">
        <f>_xlfn.LET(_xlpm.x,INDEX('Allocation Sheet'!C7:E7,1),IF(_xlpm.x="","",_xlpm.x))</f>
        <v>Alameda</v>
      </c>
      <c r="D7" s="607"/>
      <c r="E7"/>
      <c r="F7"/>
      <c r="G7"/>
      <c r="H7"/>
      <c r="I7"/>
      <c r="J7"/>
      <c r="K7"/>
      <c r="L7"/>
    </row>
    <row r="8" spans="1:12" s="3" customFormat="1" ht="24.95" customHeight="1" thickBot="1">
      <c r="B8" s="123" t="s">
        <v>119</v>
      </c>
      <c r="C8" s="608">
        <f>'Allocation Sheet'!C8</f>
        <v>0.1</v>
      </c>
      <c r="D8" s="609"/>
      <c r="E8" s="2"/>
      <c r="F8"/>
      <c r="G8"/>
      <c r="H8"/>
      <c r="I8"/>
      <c r="J8"/>
      <c r="K8"/>
      <c r="L8"/>
    </row>
    <row r="9" spans="1:12" s="3" customFormat="1" ht="24.95" customHeight="1" thickBot="1">
      <c r="G9"/>
      <c r="H9"/>
      <c r="I9"/>
      <c r="J9"/>
      <c r="K9"/>
      <c r="L9"/>
    </row>
    <row r="10" spans="1:12" s="3" customFormat="1" ht="24.95" customHeight="1" thickBot="1">
      <c r="B10" s="290" t="s">
        <v>300</v>
      </c>
      <c r="C10" s="291" t="s">
        <v>301</v>
      </c>
      <c r="D10" s="124" t="s">
        <v>302</v>
      </c>
      <c r="E10" s="2"/>
      <c r="F10"/>
      <c r="G10"/>
      <c r="H10"/>
      <c r="I10"/>
      <c r="J10"/>
      <c r="K10"/>
      <c r="L10"/>
    </row>
    <row r="11" spans="1:12" ht="24.95" customHeight="1">
      <c r="B11" s="292" t="s">
        <v>122</v>
      </c>
      <c r="C11" s="125" cm="1">
        <f t="array" ref="C11">'Allocation Sheet'!D11:D11</f>
        <v>4890254</v>
      </c>
      <c r="D11" s="126">
        <f>'Program 1'!G18+'Program 2'!G18+'Program 3'!G18+'Program 4'!G18+'Program 5'!G18+'Program 6'!G18+'Program 7'!G18+'Program 8'!G18+'Program 9'!G18+'Program 10'!G18+'Program 11'!G18+'Program 12'!G18</f>
        <v>4890254</v>
      </c>
      <c r="E11" s="2"/>
    </row>
    <row r="12" spans="1:12" ht="24.95" customHeight="1">
      <c r="B12" s="289" t="s">
        <v>303</v>
      </c>
      <c r="C12" s="127" cm="1">
        <f t="array" ref="C12">'Allocation Sheet'!D12:D12</f>
        <v>1532698</v>
      </c>
      <c r="D12" s="128">
        <f>'Program 1'!G19+'Program 2'!G19+'Program 3'!G19+'Program 4'!G19+'Program 5'!G19+'Program 6'!G19+'Program 7'!G19+'Program 8'!G19+'Program 9'!G19+'Program 10'!G19+'Program 11'!G19+'Program 12'!G19</f>
        <v>1532698</v>
      </c>
      <c r="E12" s="2"/>
    </row>
    <row r="13" spans="1:12" ht="24.95" customHeight="1" thickBot="1">
      <c r="B13" s="293" t="s">
        <v>124</v>
      </c>
      <c r="C13" s="129" cm="1">
        <f t="array" ref="C13">'Allocation Sheet'!D13:D13</f>
        <v>412130</v>
      </c>
      <c r="D13" s="130">
        <f>'Program 1'!G20+'Program 2'!G20+'Program 3'!G20+'Program 4'!G20+'Program 5'!G20+'Program 6'!G20+'Program 7'!G20+'Program 8'!G20+'Program 9'!G20+'Program 10'!G20+'Program 11'!G20+'Program 12'!G20</f>
        <v>412130</v>
      </c>
      <c r="E13" s="2"/>
    </row>
    <row r="14" spans="1:12" ht="24.95" customHeight="1" thickBot="1">
      <c r="B14" s="294" t="s">
        <v>304</v>
      </c>
      <c r="C14" s="131">
        <f>'Allocation Sheet'!D14</f>
        <v>6835082</v>
      </c>
      <c r="D14" s="132">
        <f>SUM(D11:D13)</f>
        <v>6835082</v>
      </c>
      <c r="E14" s="2"/>
    </row>
    <row r="15" spans="1:12" ht="24.95" customHeight="1" thickBot="1">
      <c r="B15" s="2"/>
      <c r="C15" s="2"/>
      <c r="D15" s="2"/>
      <c r="E15" s="2"/>
    </row>
    <row r="16" spans="1:12" ht="24.95" customHeight="1" thickBot="1">
      <c r="B16" s="610" t="s">
        <v>258</v>
      </c>
      <c r="C16" s="611"/>
      <c r="D16" s="124" t="s">
        <v>260</v>
      </c>
      <c r="E16" s="2"/>
    </row>
    <row r="17" spans="2:5" ht="24.95" customHeight="1">
      <c r="B17" s="612" t="s">
        <v>305</v>
      </c>
      <c r="C17" s="613"/>
      <c r="D17" s="133">
        <f>'Program 1'!G133+'Program 2'!G133+'Program 3'!G133+'Program 4'!G133+'Program 5'!G133+'Program 6'!G133+'Program 7'!G133+'Program 8'!G133+'Program 9'!G133+'Program 10'!G133+'Program 11'!G133+'Program 12'!G133</f>
        <v>0</v>
      </c>
      <c r="E17" s="2"/>
    </row>
    <row r="18" spans="2:5" ht="24.95" customHeight="1">
      <c r="B18" s="602" t="s">
        <v>261</v>
      </c>
      <c r="C18" s="603"/>
      <c r="D18" s="134">
        <f>'Program 1'!G134+'Program 2'!G134+'Program 3'!G134+'Program 4'!G134+'Program 5'!G134+'Program 6'!G134+'Program 7'!G134+'Program 8'!G134+'Program 9'!G134+'Program 10'!G134+'Program 11'!G134+'Program 12'!G134</f>
        <v>0</v>
      </c>
      <c r="E18" s="2"/>
    </row>
    <row r="19" spans="2:5" ht="24.95" customHeight="1">
      <c r="B19" s="602" t="s">
        <v>262</v>
      </c>
      <c r="C19" s="603"/>
      <c r="D19" s="134">
        <f>'Program 1'!G135+'Program 2'!G135+'Program 3'!G135+'Program 4'!G135+'Program 5'!G135+'Program 6'!G135+'Program 7'!G135+'Program 8'!G135+'Program 9'!G135+'Program 10'!G135+'Program 11'!G135+'Program 12'!G135</f>
        <v>0</v>
      </c>
      <c r="E19" s="2"/>
    </row>
    <row r="20" spans="2:5" ht="24.95" customHeight="1">
      <c r="B20" s="602" t="s">
        <v>263</v>
      </c>
      <c r="C20" s="603"/>
      <c r="D20" s="134">
        <f>'Program 1'!G136+'Program 2'!G136+'Program 3'!G136+'Program 4'!G136+'Program 5'!G136+'Program 6'!G136+'Program 7'!G136+'Program 8'!G136+'Program 9'!G136+'Program 10'!G136+'Program 11'!G136+'Program 12'!G136</f>
        <v>0</v>
      </c>
      <c r="E20" s="2"/>
    </row>
    <row r="21" spans="2:5" ht="24.95" customHeight="1">
      <c r="B21" s="602" t="s">
        <v>306</v>
      </c>
      <c r="C21" s="603"/>
      <c r="D21" s="134">
        <f>'Program 1'!G137+'Program 2'!G137+'Program 3'!G137+'Program 4'!G137+'Program 5'!G137+'Program 6'!G137+'Program 7'!G137+'Program 8'!G137+'Program 9'!G137+'Program 10'!G137+'Program 11'!G137+'Program 12'!G137</f>
        <v>6437939</v>
      </c>
      <c r="E21" s="2"/>
    </row>
    <row r="22" spans="2:5" ht="24.95" customHeight="1">
      <c r="B22" s="602" t="s">
        <v>270</v>
      </c>
      <c r="C22" s="603"/>
      <c r="D22" s="134">
        <f>'Program 1'!G138+'Program 2'!G138+'Program 3'!G138+'Program 4'!G138+'Program 5'!G138+'Program 6'!G138+'Program 7'!G138+'Program 8'!G138+'Program 9'!G138+'Program 10'!G138+'Program 11'!G138+'Program 12'!G138</f>
        <v>0</v>
      </c>
      <c r="E22" s="2"/>
    </row>
    <row r="23" spans="2:5" ht="24.95" customHeight="1">
      <c r="B23" s="595" t="s">
        <v>307</v>
      </c>
      <c r="C23" s="596"/>
      <c r="D23" s="134">
        <f>SUM(D17:D22)*C8</f>
        <v>643793.9</v>
      </c>
      <c r="E23" s="2"/>
    </row>
    <row r="24" spans="2:5" ht="24.95" customHeight="1">
      <c r="B24" s="602" t="s">
        <v>97</v>
      </c>
      <c r="C24" s="603"/>
      <c r="D24" s="134">
        <f>'Program 1'!G140+'Program 2'!G140+'Program 3'!G140+'Program 4'!G140+'Program 5'!G140+'Program 6'!G140+'Program 7'!G140+'Program 8'!G140+'Program 9'!G140+'Program 10'!G140+'Program 11'!G140+'Program 12'!G140</f>
        <v>0</v>
      </c>
    </row>
    <row r="25" spans="2:5" ht="24.95" customHeight="1">
      <c r="B25" s="604" t="s">
        <v>308</v>
      </c>
      <c r="C25" s="605"/>
      <c r="D25" s="135">
        <f>C14*0.1</f>
        <v>683508.20000000007</v>
      </c>
    </row>
    <row r="26" spans="2:5" ht="24.95" customHeight="1" thickBot="1">
      <c r="B26" s="599" t="s">
        <v>98</v>
      </c>
      <c r="C26" s="600"/>
      <c r="D26" s="135">
        <f>'Program 1'!G142+'Program 2'!G142+'Program 3'!G142+'Program 4'!G142+'Program 5'!G142+'Program 6'!G142+'Program 7'!G142+'Program 8'!G142+'Program 9'!G142+'Program 10'!G142+'Program 11'!G142+'Program 12'!G142</f>
        <v>397143</v>
      </c>
    </row>
    <row r="27" spans="2:5" ht="24.95" customHeight="1" thickBot="1">
      <c r="B27" s="601" t="s">
        <v>309</v>
      </c>
      <c r="C27" s="621"/>
      <c r="D27" s="136">
        <f>SUM(D17:D26)-D23-D25</f>
        <v>6835082</v>
      </c>
    </row>
    <row r="28" spans="2:5" ht="24.95" customHeight="1">
      <c r="B28" s="594"/>
      <c r="C28" s="594"/>
    </row>
    <row r="29" spans="2:5" ht="24.95" customHeight="1">
      <c r="B29" s="594"/>
      <c r="C29" s="594"/>
    </row>
    <row r="30" spans="2:5" ht="24.95" customHeight="1">
      <c r="B30" s="594"/>
      <c r="C30" s="594"/>
    </row>
    <row r="31" spans="2:5" ht="24.95" customHeight="1">
      <c r="B31" s="594"/>
      <c r="C31" s="594"/>
    </row>
    <row r="32" spans="2:5" ht="24.95" customHeight="1">
      <c r="B32" s="594"/>
      <c r="C32" s="594"/>
    </row>
    <row r="33" spans="2:2" ht="24.95" customHeight="1">
      <c r="B33" s="102"/>
    </row>
    <row r="34" spans="2:2" ht="24.95" customHeight="1">
      <c r="B34" s="102"/>
    </row>
    <row r="35" spans="2:2" ht="24.95" customHeight="1">
      <c r="B35" s="102"/>
    </row>
    <row r="36" spans="2:2" ht="24.95" customHeight="1">
      <c r="B36" s="102"/>
    </row>
    <row r="37" spans="2:2" ht="24.95" customHeight="1">
      <c r="B37" s="102"/>
    </row>
    <row r="38" spans="2:2" ht="24.95" customHeight="1">
      <c r="B38" s="102"/>
    </row>
    <row r="39" spans="2:2" ht="24.95" customHeight="1">
      <c r="B39" s="102"/>
    </row>
    <row r="40" spans="2:2" ht="24.95" customHeight="1">
      <c r="B40" s="102"/>
    </row>
    <row r="41" spans="2:2" ht="24.95" customHeight="1">
      <c r="B41" s="119"/>
    </row>
    <row r="42" spans="2:2" ht="24.95" customHeight="1">
      <c r="B42" s="102"/>
    </row>
    <row r="43" spans="2:2" ht="24.95" customHeight="1">
      <c r="B43" s="102"/>
    </row>
    <row r="44" spans="2:2" ht="24.95" customHeight="1">
      <c r="B44" s="102"/>
    </row>
    <row r="45" spans="2:2" ht="24.95" customHeight="1">
      <c r="B45" s="102"/>
    </row>
    <row r="46" spans="2:2" ht="24.95" customHeight="1">
      <c r="B46" s="102"/>
    </row>
    <row r="47" spans="2:2" ht="24.95" customHeight="1">
      <c r="B47" s="102"/>
    </row>
    <row r="48" spans="2:2" ht="24.95" customHeight="1">
      <c r="B48" s="102"/>
    </row>
    <row r="49" spans="2:6" ht="24.95" customHeight="1">
      <c r="B49" s="119"/>
    </row>
    <row r="50" spans="2:6" ht="24.95" customHeight="1">
      <c r="B50" s="102"/>
    </row>
    <row r="51" spans="2:6" ht="24.95" customHeight="1">
      <c r="B51" s="102"/>
    </row>
    <row r="52" spans="2:6" ht="24.95" customHeight="1">
      <c r="B52" s="102"/>
    </row>
    <row r="53" spans="2:6" ht="24.95" customHeight="1">
      <c r="B53" s="102"/>
    </row>
    <row r="54" spans="2:6" ht="24.95" customHeight="1">
      <c r="B54" s="102"/>
    </row>
    <row r="55" spans="2:6" ht="24.95" customHeight="1">
      <c r="B55" s="119"/>
    </row>
    <row r="56" spans="2:6" ht="24.95" customHeight="1">
      <c r="B56" s="119"/>
    </row>
    <row r="57" spans="2:6" ht="24.95" customHeight="1">
      <c r="B57" s="102"/>
      <c r="E57" s="102"/>
    </row>
    <row r="58" spans="2:6" ht="24.95" customHeight="1">
      <c r="B58" s="102"/>
      <c r="C58" s="102"/>
      <c r="D58" s="102"/>
      <c r="E58" s="102"/>
      <c r="F58" s="102"/>
    </row>
    <row r="59" spans="2:6" ht="24.95" customHeight="1">
      <c r="B59" s="102"/>
      <c r="C59" s="102"/>
      <c r="D59" s="102"/>
      <c r="E59" s="102"/>
      <c r="F59" s="102"/>
    </row>
    <row r="60" spans="2:6" ht="24.95" customHeight="1">
      <c r="B60" s="102"/>
      <c r="C60" s="102"/>
      <c r="D60" s="102"/>
      <c r="E60" s="102"/>
      <c r="F60" s="102"/>
    </row>
    <row r="61" spans="2:6" ht="24.95" customHeight="1">
      <c r="B61" s="102"/>
      <c r="C61" s="102"/>
      <c r="D61" s="102"/>
      <c r="E61" s="102"/>
      <c r="F61" s="102"/>
    </row>
    <row r="62" spans="2:6" ht="24.95" customHeight="1">
      <c r="B62" s="102"/>
      <c r="C62" s="102"/>
      <c r="D62" s="102"/>
      <c r="E62" s="102"/>
      <c r="F62" s="102"/>
    </row>
    <row r="63" spans="2:6" ht="24.95" customHeight="1">
      <c r="B63" s="102"/>
      <c r="C63" s="102"/>
      <c r="D63" s="102"/>
      <c r="E63" s="102"/>
      <c r="F63" s="102"/>
    </row>
    <row r="64" spans="2:6" ht="24.95" customHeight="1">
      <c r="B64" s="102"/>
      <c r="C64" s="102"/>
      <c r="D64" s="102"/>
      <c r="E64" s="102"/>
      <c r="F64" s="102"/>
    </row>
    <row r="65" spans="2:6" ht="24.95" customHeight="1">
      <c r="B65" s="102"/>
      <c r="C65" s="102"/>
      <c r="D65" s="102"/>
      <c r="E65" s="102"/>
      <c r="F65" s="102"/>
    </row>
    <row r="66" spans="2:6" ht="24.95" customHeight="1">
      <c r="B66" s="102"/>
      <c r="C66" s="102"/>
      <c r="D66" s="102"/>
      <c r="E66" s="102"/>
      <c r="F66" s="102"/>
    </row>
    <row r="67" spans="2:6" ht="24.95" customHeight="1">
      <c r="B67" s="102"/>
      <c r="C67" s="102"/>
      <c r="D67" s="102"/>
      <c r="E67" s="102"/>
      <c r="F67" s="102"/>
    </row>
    <row r="68" spans="2:6" ht="24.95" customHeight="1">
      <c r="B68" s="102"/>
      <c r="C68" s="102"/>
      <c r="D68" s="102"/>
      <c r="E68" s="102"/>
      <c r="F68" s="102"/>
    </row>
    <row r="69" spans="2:6" ht="24.95" customHeight="1">
      <c r="B69" s="102"/>
      <c r="C69" s="102"/>
      <c r="D69" s="102"/>
      <c r="E69" s="102"/>
      <c r="F69" s="102"/>
    </row>
    <row r="70" spans="2:6" ht="24.95" customHeight="1">
      <c r="B70" s="102"/>
      <c r="C70" s="102"/>
      <c r="D70" s="102"/>
      <c r="E70" s="102"/>
      <c r="F70" s="102"/>
    </row>
    <row r="71" spans="2:6" ht="24.95" customHeight="1">
      <c r="B71" s="102"/>
      <c r="C71" s="102"/>
      <c r="D71" s="102"/>
      <c r="E71" s="102"/>
      <c r="F71" s="102"/>
    </row>
    <row r="72" spans="2:6" ht="24.95" customHeight="1">
      <c r="B72" s="102"/>
      <c r="C72" s="102"/>
      <c r="D72" s="102"/>
      <c r="E72" s="102"/>
      <c r="F72" s="102"/>
    </row>
    <row r="73" spans="2:6" ht="24.95" customHeight="1">
      <c r="B73" s="102"/>
      <c r="C73" s="102"/>
      <c r="D73" s="102"/>
      <c r="E73" s="102"/>
      <c r="F73" s="102"/>
    </row>
    <row r="74" spans="2:6" ht="24.95" customHeight="1">
      <c r="B74" s="102"/>
      <c r="C74" s="102"/>
      <c r="D74" s="102"/>
      <c r="E74" s="102"/>
      <c r="F74" s="102"/>
    </row>
    <row r="75" spans="2:6" ht="24.95" customHeight="1">
      <c r="B75" s="102"/>
      <c r="C75" s="102"/>
      <c r="D75" s="102"/>
      <c r="E75" s="102"/>
      <c r="F75" s="102"/>
    </row>
    <row r="76" spans="2:6" ht="24.95" customHeight="1">
      <c r="B76" s="102"/>
      <c r="C76" s="102"/>
      <c r="D76" s="102"/>
      <c r="E76" s="102"/>
      <c r="F76" s="102"/>
    </row>
    <row r="77" spans="2:6" ht="24.95" customHeight="1">
      <c r="B77" s="102"/>
      <c r="C77" s="102"/>
      <c r="D77" s="102"/>
      <c r="E77" s="102"/>
      <c r="F77" s="102"/>
    </row>
    <row r="78" spans="2:6" ht="24.95" customHeight="1">
      <c r="B78" s="102"/>
      <c r="C78" s="102"/>
      <c r="D78" s="102"/>
      <c r="E78" s="102"/>
      <c r="F78" s="102"/>
    </row>
    <row r="79" spans="2:6" ht="24.95" customHeight="1">
      <c r="B79" s="102"/>
      <c r="C79" s="102"/>
      <c r="D79" s="102"/>
      <c r="E79" s="102"/>
      <c r="F79" s="102"/>
    </row>
    <row r="80" spans="2:6" ht="24.95" customHeight="1">
      <c r="B80" s="102"/>
      <c r="C80" s="102"/>
      <c r="D80" s="102"/>
      <c r="E80" s="102"/>
      <c r="F80" s="102"/>
    </row>
    <row r="81" spans="2:6" ht="24.95" customHeight="1">
      <c r="B81" s="102"/>
      <c r="C81" s="102"/>
      <c r="D81" s="102"/>
      <c r="E81" s="102"/>
      <c r="F81" s="102"/>
    </row>
    <row r="82" spans="2:6" ht="24.95" customHeight="1">
      <c r="B82" s="102"/>
      <c r="C82" s="102"/>
      <c r="D82" s="102"/>
      <c r="E82" s="102"/>
      <c r="F82" s="102"/>
    </row>
    <row r="83" spans="2:6" ht="24.95" customHeight="1">
      <c r="B83" s="102"/>
      <c r="C83" s="102"/>
      <c r="D83" s="102"/>
      <c r="E83" s="102"/>
      <c r="F83" s="102"/>
    </row>
    <row r="84" spans="2:6" ht="24.95" customHeight="1">
      <c r="B84" s="102"/>
      <c r="C84" s="102"/>
      <c r="D84" s="102"/>
      <c r="E84" s="102"/>
      <c r="F84" s="102"/>
    </row>
    <row r="85" spans="2:6" ht="24.95" customHeight="1">
      <c r="B85" s="102"/>
      <c r="C85" s="102"/>
      <c r="D85" s="102"/>
      <c r="E85" s="102"/>
      <c r="F85" s="102"/>
    </row>
    <row r="86" spans="2:6" ht="24.95" customHeight="1">
      <c r="B86" s="102"/>
      <c r="C86" s="102"/>
      <c r="D86" s="102"/>
      <c r="E86" s="102"/>
      <c r="F86" s="102"/>
    </row>
    <row r="87" spans="2:6" ht="24.95" customHeight="1">
      <c r="B87" s="102"/>
      <c r="C87" s="102"/>
      <c r="D87" s="102"/>
      <c r="E87" s="102"/>
      <c r="F87" s="102"/>
    </row>
    <row r="88" spans="2:6" ht="24.95" customHeight="1">
      <c r="B88" s="102"/>
      <c r="C88" s="102"/>
      <c r="D88" s="102"/>
      <c r="E88" s="102"/>
      <c r="F88" s="102"/>
    </row>
    <row r="89" spans="2:6" ht="24.95" customHeight="1">
      <c r="B89" s="102"/>
      <c r="C89" s="102"/>
      <c r="D89" s="102"/>
      <c r="E89" s="102"/>
      <c r="F89" s="102"/>
    </row>
    <row r="90" spans="2:6" ht="24.95" customHeight="1">
      <c r="B90" s="102"/>
      <c r="C90" s="102"/>
      <c r="D90" s="102"/>
      <c r="E90" s="102"/>
      <c r="F90" s="102"/>
    </row>
    <row r="91" spans="2:6" ht="24.95" customHeight="1">
      <c r="B91" s="102"/>
      <c r="C91" s="102"/>
      <c r="D91" s="102"/>
      <c r="E91" s="102"/>
      <c r="F91" s="102"/>
    </row>
    <row r="92" spans="2:6" ht="24.95" customHeight="1">
      <c r="B92" s="102"/>
      <c r="C92" s="102"/>
      <c r="D92" s="102"/>
      <c r="E92" s="102"/>
      <c r="F92" s="102"/>
    </row>
    <row r="93" spans="2:6" ht="24.95" customHeight="1">
      <c r="B93" s="102"/>
      <c r="C93" s="102"/>
      <c r="D93" s="102"/>
      <c r="E93" s="102"/>
      <c r="F93" s="102"/>
    </row>
    <row r="94" spans="2:6" ht="24.95" customHeight="1">
      <c r="B94" s="102"/>
      <c r="C94" s="102"/>
      <c r="D94" s="102"/>
      <c r="E94" s="102"/>
      <c r="F94" s="102"/>
    </row>
    <row r="95" spans="2:6" ht="24.95" customHeight="1">
      <c r="B95" s="102"/>
      <c r="C95" s="102"/>
      <c r="D95" s="102"/>
      <c r="E95" s="102"/>
      <c r="F95" s="102"/>
    </row>
    <row r="96" spans="2:6" ht="24.95" customHeight="1">
      <c r="B96" s="102"/>
      <c r="C96" s="102"/>
      <c r="D96" s="102"/>
      <c r="E96" s="102"/>
      <c r="F96" s="102"/>
    </row>
    <row r="97" spans="2:6" ht="24.95" customHeight="1">
      <c r="B97" s="102"/>
      <c r="C97" s="102"/>
      <c r="D97" s="102"/>
      <c r="E97" s="102"/>
      <c r="F97" s="102"/>
    </row>
    <row r="98" spans="2:6" ht="24.95" customHeight="1">
      <c r="B98" s="102"/>
      <c r="C98" s="102"/>
      <c r="D98" s="102"/>
      <c r="E98" s="102"/>
      <c r="F98" s="102"/>
    </row>
    <row r="99" spans="2:6" ht="24.95" customHeight="1">
      <c r="B99" s="102"/>
      <c r="C99" s="102"/>
      <c r="D99" s="102"/>
      <c r="E99" s="102"/>
      <c r="F99" s="102"/>
    </row>
    <row r="100" spans="2:6" ht="24.95" customHeight="1">
      <c r="B100" s="102"/>
      <c r="C100" s="102"/>
      <c r="D100" s="102"/>
      <c r="E100" s="102"/>
      <c r="F100" s="102"/>
    </row>
    <row r="101" spans="2:6" ht="24.95" customHeight="1">
      <c r="B101" s="102"/>
      <c r="C101" s="102"/>
      <c r="D101" s="102"/>
      <c r="E101" s="102"/>
      <c r="F101" s="102"/>
    </row>
    <row r="102" spans="2:6" ht="24.95" customHeight="1">
      <c r="B102" s="102"/>
      <c r="C102" s="102"/>
      <c r="D102" s="102"/>
      <c r="E102" s="102"/>
      <c r="F102" s="102"/>
    </row>
    <row r="103" spans="2:6" ht="24.95" customHeight="1">
      <c r="B103" s="102"/>
      <c r="C103" s="102"/>
      <c r="D103" s="102"/>
      <c r="E103" s="102"/>
      <c r="F103" s="102"/>
    </row>
    <row r="104" spans="2:6" ht="24.95" customHeight="1">
      <c r="B104" s="102"/>
      <c r="C104" s="102"/>
      <c r="D104" s="102"/>
      <c r="E104" s="102"/>
      <c r="F104" s="102"/>
    </row>
    <row r="105" spans="2:6" ht="24.95" customHeight="1">
      <c r="B105" s="102"/>
      <c r="C105" s="102"/>
      <c r="D105" s="102"/>
      <c r="E105" s="102"/>
      <c r="F105" s="102"/>
    </row>
    <row r="106" spans="2:6" ht="24.95" customHeight="1">
      <c r="B106" s="102"/>
      <c r="C106" s="102"/>
      <c r="D106" s="102"/>
      <c r="E106" s="102"/>
      <c r="F106" s="102"/>
    </row>
    <row r="107" spans="2:6" ht="24.95" customHeight="1">
      <c r="B107" s="102"/>
      <c r="C107" s="102"/>
      <c r="D107" s="102"/>
      <c r="E107" s="102"/>
      <c r="F107" s="102"/>
    </row>
    <row r="108" spans="2:6" ht="24.95" customHeight="1">
      <c r="B108" s="102"/>
      <c r="C108" s="102"/>
      <c r="D108" s="102"/>
      <c r="E108" s="102"/>
      <c r="F108" s="102"/>
    </row>
    <row r="109" spans="2:6" ht="24.95" customHeight="1">
      <c r="B109" s="102"/>
      <c r="C109" s="102"/>
      <c r="D109" s="102"/>
      <c r="E109" s="102"/>
      <c r="F109" s="102"/>
    </row>
    <row r="110" spans="2:6" ht="24.95" customHeight="1">
      <c r="B110" s="102"/>
      <c r="C110" s="102"/>
      <c r="D110" s="102"/>
      <c r="E110" s="102"/>
      <c r="F110" s="102"/>
    </row>
    <row r="111" spans="2:6" ht="24.95" customHeight="1">
      <c r="B111" s="102"/>
      <c r="C111" s="102"/>
      <c r="D111" s="102"/>
      <c r="E111" s="102"/>
      <c r="F111" s="102"/>
    </row>
    <row r="112" spans="2:6" ht="24.95" customHeight="1">
      <c r="B112" s="102"/>
      <c r="C112" s="102"/>
      <c r="D112" s="102"/>
      <c r="E112" s="102"/>
      <c r="F112" s="102"/>
    </row>
    <row r="113" spans="2:6" ht="24.95" customHeight="1">
      <c r="B113" s="102"/>
      <c r="C113" s="102"/>
      <c r="D113" s="102"/>
      <c r="E113" s="102"/>
      <c r="F113" s="102"/>
    </row>
    <row r="114" spans="2:6" ht="24.95" customHeight="1">
      <c r="B114" s="102"/>
      <c r="C114" s="102"/>
      <c r="D114" s="102"/>
      <c r="E114" s="102"/>
      <c r="F114" s="102"/>
    </row>
    <row r="115" spans="2:6" ht="24.95" customHeight="1">
      <c r="B115" s="102"/>
      <c r="C115" s="102"/>
      <c r="D115" s="102"/>
      <c r="E115" s="102"/>
      <c r="F115" s="102"/>
    </row>
    <row r="116" spans="2:6" ht="24.95" customHeight="1">
      <c r="B116" s="102"/>
      <c r="C116" s="102"/>
      <c r="D116" s="102"/>
      <c r="E116" s="102"/>
      <c r="F116" s="102"/>
    </row>
    <row r="117" spans="2:6" ht="24.95" customHeight="1">
      <c r="B117" s="102"/>
      <c r="C117" s="102"/>
      <c r="D117" s="102"/>
      <c r="E117" s="102"/>
      <c r="F117" s="102"/>
    </row>
    <row r="118" spans="2:6" ht="24.95" customHeight="1">
      <c r="B118" s="102"/>
      <c r="C118" s="102"/>
      <c r="D118" s="102"/>
      <c r="E118" s="102"/>
      <c r="F118" s="102"/>
    </row>
    <row r="119" spans="2:6" ht="24.95" customHeight="1">
      <c r="B119" s="102"/>
      <c r="C119" s="102"/>
      <c r="D119" s="102"/>
      <c r="E119" s="102"/>
      <c r="F119" s="102"/>
    </row>
    <row r="120" spans="2:6" ht="24.95" customHeight="1">
      <c r="B120" s="102"/>
      <c r="C120" s="102"/>
      <c r="D120" s="102"/>
      <c r="E120" s="102"/>
      <c r="F120" s="102"/>
    </row>
    <row r="121" spans="2:6" ht="24.95" customHeight="1">
      <c r="B121" s="102"/>
      <c r="C121" s="102"/>
      <c r="D121" s="102"/>
      <c r="E121" s="102"/>
      <c r="F121" s="102"/>
    </row>
    <row r="122" spans="2:6" ht="24.95" customHeight="1">
      <c r="B122" s="102"/>
      <c r="C122" s="102"/>
      <c r="D122" s="102"/>
      <c r="E122" s="102"/>
      <c r="F122" s="102"/>
    </row>
    <row r="123" spans="2:6" ht="24.95" customHeight="1">
      <c r="B123" s="102"/>
      <c r="C123" s="102"/>
      <c r="D123" s="102"/>
      <c r="E123" s="102"/>
      <c r="F123" s="102"/>
    </row>
    <row r="124" spans="2:6" ht="24.95" customHeight="1">
      <c r="B124" s="102"/>
      <c r="C124" s="102"/>
      <c r="D124" s="102"/>
      <c r="E124" s="102"/>
      <c r="F124" s="102"/>
    </row>
    <row r="125" spans="2:6" ht="24.95" customHeight="1">
      <c r="B125" s="102"/>
      <c r="C125" s="102"/>
      <c r="D125" s="102"/>
      <c r="E125" s="102"/>
      <c r="F125" s="102"/>
    </row>
    <row r="126" spans="2:6" ht="24.95" customHeight="1">
      <c r="B126" s="102"/>
      <c r="C126" s="102"/>
      <c r="D126" s="102"/>
      <c r="E126" s="102"/>
      <c r="F126" s="102"/>
    </row>
    <row r="127" spans="2:6" ht="24.95" customHeight="1">
      <c r="B127" s="102"/>
      <c r="C127" s="102"/>
      <c r="D127" s="102"/>
      <c r="E127" s="102"/>
      <c r="F127" s="102"/>
    </row>
    <row r="128" spans="2:6" ht="24.95" customHeight="1">
      <c r="B128" s="102"/>
      <c r="C128" s="102"/>
      <c r="D128" s="102"/>
      <c r="E128" s="102"/>
      <c r="F128" s="102"/>
    </row>
    <row r="129" spans="2:6" ht="24.95" customHeight="1">
      <c r="B129" s="102"/>
      <c r="C129" s="102"/>
      <c r="D129" s="102"/>
      <c r="E129" s="102"/>
      <c r="F129" s="102"/>
    </row>
    <row r="130" spans="2:6" ht="24.95" customHeight="1">
      <c r="B130" s="102"/>
      <c r="C130" s="102"/>
      <c r="D130" s="102"/>
      <c r="E130" s="102"/>
      <c r="F130" s="102"/>
    </row>
    <row r="131" spans="2:6" ht="24.95" customHeight="1">
      <c r="B131" s="102"/>
      <c r="C131" s="102"/>
      <c r="D131" s="102"/>
      <c r="E131" s="102"/>
      <c r="F131" s="102"/>
    </row>
    <row r="132" spans="2:6" ht="24.95" customHeight="1">
      <c r="B132" s="102"/>
      <c r="C132" s="102"/>
      <c r="D132" s="102"/>
      <c r="E132" s="102"/>
      <c r="F132" s="102"/>
    </row>
    <row r="133" spans="2:6" ht="24.95" customHeight="1">
      <c r="B133" s="102"/>
      <c r="C133" s="102"/>
      <c r="D133" s="102"/>
      <c r="E133" s="102"/>
      <c r="F133" s="102"/>
    </row>
    <row r="134" spans="2:6" ht="24.95" customHeight="1">
      <c r="B134" s="102"/>
      <c r="C134" s="102"/>
      <c r="D134" s="102"/>
      <c r="E134" s="102"/>
      <c r="F134" s="102"/>
    </row>
    <row r="135" spans="2:6" ht="24.95" customHeight="1">
      <c r="B135" s="102"/>
      <c r="C135" s="102"/>
      <c r="D135" s="102"/>
      <c r="E135" s="102"/>
      <c r="F135" s="102"/>
    </row>
    <row r="136" spans="2:6" ht="24.95" customHeight="1">
      <c r="B136" s="102"/>
      <c r="C136" s="102"/>
      <c r="D136" s="102"/>
      <c r="E136" s="102"/>
      <c r="F136" s="102"/>
    </row>
    <row r="137" spans="2:6" ht="24.95" customHeight="1">
      <c r="B137" s="102"/>
      <c r="C137" s="102"/>
      <c r="D137" s="102"/>
      <c r="E137" s="102"/>
      <c r="F137" s="102"/>
    </row>
    <row r="138" spans="2:6" ht="24.95" customHeight="1">
      <c r="B138" s="102"/>
      <c r="C138" s="102"/>
      <c r="D138" s="102"/>
      <c r="E138" s="102"/>
      <c r="F138" s="102"/>
    </row>
    <row r="139" spans="2:6" ht="24.95" customHeight="1">
      <c r="B139" s="102"/>
      <c r="C139" s="102"/>
      <c r="D139" s="102"/>
      <c r="E139" s="102"/>
      <c r="F139" s="102"/>
    </row>
    <row r="140" spans="2:6" ht="24.95" customHeight="1">
      <c r="B140" s="102"/>
      <c r="C140" s="102"/>
      <c r="D140" s="102"/>
      <c r="E140" s="102"/>
      <c r="F140" s="102"/>
    </row>
    <row r="141" spans="2:6" ht="24.95" customHeight="1">
      <c r="B141" s="102"/>
      <c r="C141" s="102"/>
      <c r="D141" s="102"/>
      <c r="E141" s="102"/>
      <c r="F141" s="102"/>
    </row>
    <row r="142" spans="2:6" ht="24.95" customHeight="1">
      <c r="B142" s="102"/>
      <c r="C142" s="102"/>
      <c r="D142" s="102"/>
      <c r="E142" s="102"/>
      <c r="F142" s="102"/>
    </row>
    <row r="143" spans="2:6" ht="24.95" customHeight="1">
      <c r="B143" s="102"/>
      <c r="C143" s="102"/>
      <c r="D143" s="102"/>
      <c r="E143" s="102"/>
      <c r="F143" s="102"/>
    </row>
    <row r="144" spans="2:6" ht="24.95" customHeight="1">
      <c r="B144" s="102"/>
      <c r="C144" s="102"/>
      <c r="D144" s="102"/>
      <c r="E144" s="102"/>
      <c r="F144" s="102"/>
    </row>
    <row r="145" spans="2:6" ht="24.95" customHeight="1">
      <c r="B145" s="102"/>
      <c r="C145" s="102"/>
      <c r="D145" s="102"/>
      <c r="E145" s="102"/>
      <c r="F145" s="102"/>
    </row>
    <row r="146" spans="2:6" ht="24.95" customHeight="1">
      <c r="B146" s="102"/>
      <c r="C146" s="102"/>
      <c r="D146" s="102"/>
      <c r="E146" s="102"/>
      <c r="F146" s="102"/>
    </row>
    <row r="147" spans="2:6" ht="24.95" customHeight="1">
      <c r="B147" s="102"/>
      <c r="C147" s="102"/>
      <c r="D147" s="102"/>
      <c r="E147" s="102"/>
      <c r="F147" s="102"/>
    </row>
    <row r="148" spans="2:6" ht="24.95" customHeight="1">
      <c r="B148" s="102"/>
      <c r="C148" s="102"/>
      <c r="D148" s="102"/>
      <c r="E148" s="102"/>
      <c r="F148" s="102"/>
    </row>
    <row r="149" spans="2:6" ht="24.95" customHeight="1">
      <c r="B149" s="102"/>
      <c r="C149" s="102"/>
      <c r="D149" s="102"/>
      <c r="E149" s="102"/>
      <c r="F149" s="102"/>
    </row>
    <row r="150" spans="2:6" ht="24.95" customHeight="1">
      <c r="B150" s="102"/>
      <c r="C150" s="102"/>
      <c r="D150" s="102"/>
      <c r="E150" s="102"/>
      <c r="F150" s="102"/>
    </row>
    <row r="151" spans="2:6" ht="24.95" customHeight="1">
      <c r="B151" s="102"/>
      <c r="C151" s="102"/>
      <c r="D151" s="102"/>
      <c r="E151" s="102"/>
      <c r="F151" s="102"/>
    </row>
    <row r="152" spans="2:6" ht="24.95" customHeight="1">
      <c r="B152" s="102"/>
      <c r="C152" s="102"/>
      <c r="D152" s="102"/>
      <c r="E152" s="102"/>
      <c r="F152" s="102"/>
    </row>
    <row r="153" spans="2:6" ht="24.95" customHeight="1">
      <c r="B153" s="102"/>
      <c r="C153" s="102"/>
      <c r="D153" s="102"/>
      <c r="E153" s="102"/>
      <c r="F153" s="102"/>
    </row>
    <row r="154" spans="2:6" ht="24.95" customHeight="1">
      <c r="B154" s="102"/>
      <c r="C154" s="102"/>
      <c r="D154" s="102"/>
      <c r="E154" s="102"/>
      <c r="F154" s="102"/>
    </row>
    <row r="155" spans="2:6" ht="24.95" customHeight="1">
      <c r="B155" s="102"/>
      <c r="C155" s="102"/>
      <c r="D155" s="102"/>
      <c r="E155" s="102"/>
      <c r="F155" s="102"/>
    </row>
    <row r="156" spans="2:6" ht="24.95" customHeight="1">
      <c r="B156" s="102"/>
      <c r="C156" s="102"/>
      <c r="D156" s="102"/>
      <c r="E156" s="102"/>
      <c r="F156" s="102"/>
    </row>
    <row r="157" spans="2:6" ht="24.95" customHeight="1">
      <c r="B157" s="102"/>
      <c r="C157" s="102"/>
      <c r="D157" s="102"/>
      <c r="E157" s="102"/>
      <c r="F157" s="102"/>
    </row>
    <row r="158" spans="2:6" ht="24.95" customHeight="1">
      <c r="B158" s="102"/>
      <c r="C158" s="102"/>
      <c r="D158" s="102"/>
      <c r="E158" s="102"/>
      <c r="F158" s="102"/>
    </row>
    <row r="159" spans="2:6" ht="24.95" customHeight="1">
      <c r="B159" s="102"/>
      <c r="C159" s="102"/>
      <c r="D159" s="102"/>
      <c r="E159" s="102"/>
      <c r="F159" s="102"/>
    </row>
    <row r="160" spans="2:6" ht="24.95" customHeight="1">
      <c r="B160" s="102"/>
      <c r="C160" s="102"/>
      <c r="D160" s="102"/>
      <c r="E160" s="102"/>
      <c r="F160" s="102"/>
    </row>
    <row r="161" spans="2:6" ht="24.95" customHeight="1">
      <c r="B161" s="102"/>
      <c r="C161" s="102"/>
      <c r="D161" s="102"/>
      <c r="E161" s="102"/>
      <c r="F161" s="102"/>
    </row>
    <row r="162" spans="2:6" ht="24.95" customHeight="1">
      <c r="B162" s="102"/>
      <c r="C162" s="102"/>
      <c r="D162" s="102"/>
      <c r="E162" s="102"/>
      <c r="F162" s="102"/>
    </row>
    <row r="163" spans="2:6" ht="24.95" customHeight="1">
      <c r="B163" s="102"/>
      <c r="C163" s="102"/>
      <c r="D163" s="102"/>
      <c r="E163" s="102"/>
      <c r="F163" s="102"/>
    </row>
    <row r="164" spans="2:6" ht="24.95" customHeight="1">
      <c r="B164" s="102"/>
      <c r="C164" s="102"/>
      <c r="D164" s="102"/>
      <c r="E164" s="102"/>
      <c r="F164" s="102"/>
    </row>
    <row r="165" spans="2:6" ht="24.95" customHeight="1">
      <c r="B165" s="102"/>
      <c r="C165" s="102"/>
      <c r="D165" s="102"/>
      <c r="E165" s="102"/>
      <c r="F165" s="102"/>
    </row>
    <row r="166" spans="2:6" ht="24.95" customHeight="1">
      <c r="B166" s="102"/>
      <c r="C166" s="102"/>
      <c r="D166" s="102"/>
      <c r="E166" s="102"/>
      <c r="F166" s="102"/>
    </row>
    <row r="167" spans="2:6" ht="24.95" customHeight="1">
      <c r="B167" s="102"/>
      <c r="C167" s="102"/>
      <c r="D167" s="102"/>
      <c r="E167" s="102"/>
      <c r="F167" s="102"/>
    </row>
    <row r="168" spans="2:6" ht="24.95" customHeight="1">
      <c r="B168" s="102"/>
      <c r="C168" s="102"/>
      <c r="D168" s="102"/>
      <c r="E168" s="102"/>
      <c r="F168" s="102"/>
    </row>
    <row r="169" spans="2:6" ht="24.95" customHeight="1">
      <c r="B169" s="102"/>
      <c r="C169" s="102"/>
      <c r="D169" s="102"/>
      <c r="E169" s="102"/>
      <c r="F169" s="102"/>
    </row>
    <row r="170" spans="2:6" ht="24.95" customHeight="1">
      <c r="B170" s="102"/>
      <c r="C170" s="102"/>
      <c r="D170" s="102"/>
      <c r="E170" s="102"/>
      <c r="F170" s="102"/>
    </row>
    <row r="171" spans="2:6" ht="24.95" customHeight="1">
      <c r="B171" s="102"/>
      <c r="C171" s="102"/>
      <c r="D171" s="102"/>
      <c r="E171" s="102"/>
      <c r="F171" s="102"/>
    </row>
    <row r="172" spans="2:6" ht="24.95" customHeight="1">
      <c r="B172" s="102"/>
      <c r="C172" s="102"/>
      <c r="D172" s="102"/>
      <c r="E172" s="102"/>
      <c r="F172" s="102"/>
    </row>
    <row r="173" spans="2:6" ht="24.95" customHeight="1">
      <c r="B173" s="102"/>
      <c r="C173" s="102"/>
      <c r="D173" s="102"/>
      <c r="E173" s="102"/>
      <c r="F173" s="102"/>
    </row>
    <row r="174" spans="2:6" ht="24.95" customHeight="1">
      <c r="B174" s="102"/>
      <c r="C174" s="102"/>
      <c r="D174" s="102"/>
      <c r="E174" s="102"/>
      <c r="F174" s="102"/>
    </row>
    <row r="175" spans="2:6" ht="24.95" customHeight="1">
      <c r="B175" s="102"/>
      <c r="C175" s="102"/>
      <c r="D175" s="102"/>
      <c r="E175" s="102"/>
      <c r="F175" s="102"/>
    </row>
    <row r="176" spans="2:6" ht="24.95" customHeight="1">
      <c r="B176" s="102"/>
      <c r="C176" s="102"/>
      <c r="D176" s="102"/>
      <c r="E176" s="102"/>
      <c r="F176" s="102"/>
    </row>
    <row r="177" spans="2:6" ht="24.95" customHeight="1">
      <c r="B177" s="102"/>
      <c r="C177" s="102"/>
      <c r="D177" s="102"/>
      <c r="E177" s="102"/>
      <c r="F177" s="102"/>
    </row>
    <row r="178" spans="2:6" ht="24.95" customHeight="1">
      <c r="B178" s="102"/>
      <c r="C178" s="102"/>
      <c r="D178" s="102"/>
      <c r="E178" s="102"/>
      <c r="F178" s="102"/>
    </row>
    <row r="179" spans="2:6" ht="24.95" customHeight="1">
      <c r="B179" s="102"/>
      <c r="C179" s="102"/>
      <c r="D179" s="102"/>
      <c r="E179" s="102"/>
      <c r="F179" s="102"/>
    </row>
    <row r="180" spans="2:6" ht="24.95" customHeight="1">
      <c r="B180" s="102"/>
      <c r="C180" s="102"/>
      <c r="D180" s="102"/>
      <c r="E180" s="102"/>
      <c r="F180" s="102"/>
    </row>
    <row r="181" spans="2:6" ht="24.95" customHeight="1">
      <c r="B181" s="102"/>
      <c r="C181" s="102"/>
      <c r="D181" s="102"/>
      <c r="E181" s="102"/>
      <c r="F181" s="102"/>
    </row>
    <row r="182" spans="2:6" ht="24.95" customHeight="1">
      <c r="B182" s="102"/>
      <c r="C182" s="102"/>
      <c r="D182" s="102"/>
      <c r="E182" s="102"/>
      <c r="F182" s="102"/>
    </row>
    <row r="183" spans="2:6" ht="24.95" customHeight="1">
      <c r="B183" s="102"/>
      <c r="C183" s="102"/>
      <c r="D183" s="102"/>
      <c r="E183" s="102"/>
      <c r="F183" s="102"/>
    </row>
    <row r="184" spans="2:6" ht="24.95" customHeight="1">
      <c r="B184" s="102"/>
      <c r="C184" s="102"/>
      <c r="D184" s="102"/>
      <c r="E184" s="102"/>
      <c r="F184" s="102"/>
    </row>
    <row r="185" spans="2:6" ht="24.95" customHeight="1">
      <c r="B185" s="102"/>
      <c r="C185" s="102"/>
      <c r="D185" s="102"/>
      <c r="E185" s="102"/>
      <c r="F185" s="102"/>
    </row>
    <row r="186" spans="2:6" ht="24.95" customHeight="1">
      <c r="B186" s="102"/>
      <c r="C186" s="102"/>
      <c r="D186" s="102"/>
      <c r="E186" s="102"/>
      <c r="F186" s="102"/>
    </row>
    <row r="187" spans="2:6" ht="24.95" customHeight="1">
      <c r="B187" s="102"/>
      <c r="C187" s="102"/>
      <c r="D187" s="102"/>
      <c r="E187" s="102"/>
      <c r="F187" s="102"/>
    </row>
    <row r="188" spans="2:6" ht="24.95" customHeight="1">
      <c r="B188" s="102"/>
      <c r="C188" s="102"/>
      <c r="D188" s="102"/>
      <c r="E188" s="102"/>
      <c r="F188" s="102"/>
    </row>
    <row r="189" spans="2:6" ht="24.95" customHeight="1">
      <c r="B189" s="102"/>
      <c r="C189" s="102"/>
      <c r="D189" s="102"/>
      <c r="E189" s="102"/>
      <c r="F189" s="102"/>
    </row>
    <row r="190" spans="2:6" ht="24.95" customHeight="1">
      <c r="B190" s="102"/>
      <c r="C190" s="102"/>
      <c r="D190" s="102"/>
      <c r="E190" s="102"/>
      <c r="F190" s="102"/>
    </row>
    <row r="191" spans="2:6" ht="24.95" customHeight="1">
      <c r="B191" s="102"/>
      <c r="C191" s="102"/>
      <c r="D191" s="102"/>
      <c r="E191" s="102"/>
      <c r="F191" s="102"/>
    </row>
    <row r="192" spans="2:6" ht="24.95" customHeight="1">
      <c r="B192" s="102"/>
      <c r="C192" s="102"/>
      <c r="D192" s="102"/>
      <c r="E192" s="102"/>
      <c r="F192" s="102"/>
    </row>
    <row r="193" spans="2:6" ht="24.95" customHeight="1">
      <c r="B193" s="102"/>
      <c r="C193" s="102"/>
      <c r="D193" s="102"/>
      <c r="E193" s="102"/>
      <c r="F193" s="102"/>
    </row>
    <row r="194" spans="2:6" ht="24.95" customHeight="1">
      <c r="B194" s="102"/>
      <c r="C194" s="102"/>
      <c r="D194" s="102"/>
      <c r="E194" s="102"/>
      <c r="F194" s="102"/>
    </row>
    <row r="195" spans="2:6" ht="24.95" customHeight="1">
      <c r="B195" s="102"/>
      <c r="C195" s="102"/>
      <c r="D195" s="102"/>
      <c r="E195" s="102"/>
      <c r="F195" s="102"/>
    </row>
    <row r="196" spans="2:6" ht="24.95" customHeight="1">
      <c r="B196" s="102"/>
      <c r="C196" s="102"/>
      <c r="D196" s="102"/>
      <c r="E196" s="102"/>
      <c r="F196" s="102"/>
    </row>
    <row r="197" spans="2:6" ht="24.95" customHeight="1">
      <c r="B197" s="102"/>
      <c r="C197" s="102"/>
      <c r="D197" s="102"/>
      <c r="E197" s="102"/>
      <c r="F197" s="102"/>
    </row>
    <row r="198" spans="2:6" ht="24.95" customHeight="1">
      <c r="B198" s="102"/>
      <c r="C198" s="102"/>
      <c r="D198" s="102"/>
      <c r="E198" s="102"/>
      <c r="F198" s="102"/>
    </row>
    <row r="199" spans="2:6" ht="24.95" customHeight="1">
      <c r="B199" s="102"/>
      <c r="C199" s="102"/>
      <c r="D199" s="102"/>
      <c r="E199" s="102"/>
      <c r="F199" s="102"/>
    </row>
    <row r="200" spans="2:6" ht="24.95" customHeight="1">
      <c r="B200" s="102"/>
      <c r="C200" s="102"/>
      <c r="D200" s="102"/>
      <c r="E200" s="102"/>
      <c r="F200" s="102"/>
    </row>
    <row r="201" spans="2:6" ht="24.95" customHeight="1">
      <c r="B201" s="102"/>
      <c r="C201" s="102"/>
      <c r="D201" s="102"/>
      <c r="E201" s="102"/>
      <c r="F201" s="102"/>
    </row>
    <row r="202" spans="2:6" ht="24.95" customHeight="1">
      <c r="B202" s="102"/>
      <c r="C202" s="102"/>
      <c r="D202" s="102"/>
      <c r="E202" s="102"/>
      <c r="F202" s="102"/>
    </row>
    <row r="203" spans="2:6" ht="24.95" customHeight="1">
      <c r="B203" s="102"/>
      <c r="C203" s="102"/>
      <c r="D203" s="102"/>
      <c r="E203" s="102"/>
      <c r="F203" s="102"/>
    </row>
    <row r="204" spans="2:6" ht="24.95" customHeight="1">
      <c r="B204" s="102"/>
      <c r="C204" s="102"/>
      <c r="D204" s="102"/>
      <c r="E204" s="102"/>
      <c r="F204" s="102"/>
    </row>
    <row r="205" spans="2:6" ht="24.95" customHeight="1">
      <c r="B205" s="102"/>
      <c r="C205" s="102"/>
      <c r="D205" s="102"/>
      <c r="E205" s="102"/>
      <c r="F205" s="102"/>
    </row>
    <row r="206" spans="2:6" ht="24.95" customHeight="1">
      <c r="B206" s="102"/>
      <c r="C206" s="102"/>
      <c r="D206" s="102"/>
      <c r="E206" s="102"/>
      <c r="F206" s="102"/>
    </row>
    <row r="207" spans="2:6" ht="24.95" customHeight="1">
      <c r="B207" s="102"/>
      <c r="C207" s="102"/>
      <c r="D207" s="102"/>
      <c r="E207" s="102"/>
      <c r="F207" s="102"/>
    </row>
    <row r="208" spans="2:6" ht="24.95" customHeight="1">
      <c r="B208" s="102"/>
      <c r="C208" s="102"/>
      <c r="D208" s="102"/>
      <c r="E208" s="102"/>
      <c r="F208" s="102"/>
    </row>
    <row r="209" spans="2:6" ht="24.95" customHeight="1">
      <c r="B209" s="102"/>
      <c r="C209" s="102"/>
      <c r="D209" s="102"/>
      <c r="E209" s="102"/>
      <c r="F209" s="102"/>
    </row>
    <row r="210" spans="2:6" ht="24.95" customHeight="1">
      <c r="B210" s="102"/>
      <c r="C210" s="102"/>
      <c r="D210" s="102"/>
      <c r="E210" s="102"/>
      <c r="F210" s="102"/>
    </row>
    <row r="211" spans="2:6" ht="24.95" customHeight="1">
      <c r="B211" s="102"/>
      <c r="C211" s="102"/>
      <c r="D211" s="102"/>
      <c r="E211" s="102"/>
      <c r="F211" s="102"/>
    </row>
    <row r="212" spans="2:6" ht="24.95" customHeight="1">
      <c r="B212" s="102"/>
      <c r="C212" s="102"/>
      <c r="D212" s="102"/>
      <c r="E212" s="102"/>
      <c r="F212" s="102"/>
    </row>
    <row r="213" spans="2:6" ht="24.95" customHeight="1">
      <c r="B213" s="102"/>
      <c r="C213" s="102"/>
      <c r="D213" s="102"/>
      <c r="E213" s="102"/>
      <c r="F213" s="102"/>
    </row>
    <row r="214" spans="2:6" ht="24.95" customHeight="1">
      <c r="B214" s="102"/>
      <c r="C214" s="102"/>
      <c r="D214" s="102"/>
      <c r="E214" s="102"/>
      <c r="F214" s="102"/>
    </row>
    <row r="215" spans="2:6" ht="24.95" customHeight="1">
      <c r="B215" s="102"/>
      <c r="C215" s="102"/>
      <c r="D215" s="102"/>
      <c r="E215" s="102"/>
      <c r="F215" s="102"/>
    </row>
    <row r="216" spans="2:6" ht="24.95" customHeight="1">
      <c r="B216" s="102"/>
      <c r="C216" s="102"/>
      <c r="D216" s="102"/>
      <c r="E216" s="102"/>
      <c r="F216" s="102"/>
    </row>
    <row r="217" spans="2:6" ht="24.95" customHeight="1">
      <c r="B217" s="102"/>
      <c r="C217" s="102"/>
      <c r="D217" s="102"/>
      <c r="E217" s="102"/>
      <c r="F217" s="102"/>
    </row>
    <row r="218" spans="2:6" ht="24.95" customHeight="1">
      <c r="B218" s="102"/>
      <c r="C218" s="102"/>
      <c r="D218" s="102"/>
      <c r="E218" s="102"/>
      <c r="F218" s="102"/>
    </row>
    <row r="219" spans="2:6" ht="24.95" customHeight="1">
      <c r="B219" s="102"/>
      <c r="C219" s="102"/>
      <c r="D219" s="102"/>
      <c r="E219" s="102"/>
      <c r="F219" s="102"/>
    </row>
    <row r="220" spans="2:6" ht="24.95" customHeight="1">
      <c r="B220" s="102"/>
      <c r="C220" s="102"/>
      <c r="D220" s="102"/>
      <c r="E220" s="102"/>
      <c r="F220" s="102"/>
    </row>
    <row r="221" spans="2:6" ht="24.95" customHeight="1">
      <c r="B221" s="102"/>
      <c r="C221" s="102"/>
      <c r="D221" s="102"/>
      <c r="E221" s="102"/>
      <c r="F221" s="102"/>
    </row>
    <row r="222" spans="2:6" ht="24.95" customHeight="1">
      <c r="B222" s="102"/>
      <c r="C222" s="102"/>
      <c r="D222" s="102"/>
      <c r="E222" s="102"/>
      <c r="F222" s="102"/>
    </row>
    <row r="223" spans="2:6" ht="24.95" customHeight="1">
      <c r="B223" s="102"/>
      <c r="C223" s="102"/>
      <c r="D223" s="102"/>
      <c r="E223" s="102"/>
      <c r="F223" s="102"/>
    </row>
    <row r="224" spans="2:6" ht="24.95" customHeight="1">
      <c r="B224" s="102"/>
      <c r="C224" s="102"/>
      <c r="D224" s="102"/>
      <c r="E224" s="102"/>
      <c r="F224" s="102"/>
    </row>
    <row r="225" spans="2:6" ht="24.95" customHeight="1">
      <c r="B225" s="102"/>
      <c r="C225" s="102"/>
      <c r="D225" s="102"/>
      <c r="E225" s="102"/>
      <c r="F225" s="102"/>
    </row>
    <row r="226" spans="2:6" ht="24.95" customHeight="1">
      <c r="B226" s="102"/>
      <c r="C226" s="102"/>
      <c r="D226" s="102"/>
      <c r="E226" s="102"/>
      <c r="F226" s="102"/>
    </row>
    <row r="227" spans="2:6" ht="24.95" customHeight="1">
      <c r="B227" s="102"/>
      <c r="C227" s="102"/>
      <c r="D227" s="102"/>
      <c r="E227" s="102"/>
      <c r="F227" s="102"/>
    </row>
    <row r="228" spans="2:6" ht="24.95" customHeight="1">
      <c r="B228" s="102"/>
      <c r="C228" s="102"/>
      <c r="D228" s="102"/>
      <c r="E228" s="102"/>
      <c r="F228" s="102"/>
    </row>
    <row r="229" spans="2:6" ht="24.95" customHeight="1">
      <c r="B229" s="102"/>
      <c r="C229" s="102"/>
      <c r="D229" s="102"/>
      <c r="E229" s="102"/>
      <c r="F229" s="102"/>
    </row>
    <row r="230" spans="2:6" ht="24.95" customHeight="1">
      <c r="B230" s="102"/>
      <c r="C230" s="102"/>
      <c r="D230" s="102"/>
      <c r="E230" s="102"/>
      <c r="F230" s="102"/>
    </row>
    <row r="231" spans="2:6" ht="24.95" customHeight="1">
      <c r="B231" s="102"/>
      <c r="C231" s="102"/>
      <c r="D231" s="102"/>
      <c r="E231" s="102"/>
      <c r="F231" s="102"/>
    </row>
    <row r="232" spans="2:6" ht="24.95" customHeight="1">
      <c r="B232" s="102"/>
      <c r="C232" s="102"/>
      <c r="D232" s="102"/>
      <c r="E232" s="102"/>
      <c r="F232" s="102"/>
    </row>
    <row r="233" spans="2:6" ht="24.95" customHeight="1">
      <c r="B233" s="102"/>
      <c r="C233" s="102"/>
      <c r="D233" s="102"/>
      <c r="E233" s="102"/>
      <c r="F233" s="102"/>
    </row>
    <row r="234" spans="2:6" ht="24.95" customHeight="1">
      <c r="B234" s="102"/>
      <c r="C234" s="102"/>
      <c r="D234" s="102"/>
      <c r="E234" s="102"/>
      <c r="F234" s="102"/>
    </row>
    <row r="235" spans="2:6" ht="24.95" customHeight="1">
      <c r="B235" s="102"/>
      <c r="C235" s="102"/>
      <c r="D235" s="102"/>
      <c r="E235" s="102"/>
      <c r="F235" s="102"/>
    </row>
    <row r="236" spans="2:6" ht="24.95" customHeight="1">
      <c r="B236" s="102"/>
      <c r="C236" s="102"/>
      <c r="D236" s="102"/>
      <c r="E236" s="102"/>
      <c r="F236" s="102"/>
    </row>
    <row r="237" spans="2:6" ht="24.95" customHeight="1">
      <c r="B237" s="102"/>
      <c r="C237" s="102"/>
      <c r="D237" s="102"/>
      <c r="E237" s="102"/>
      <c r="F237" s="102"/>
    </row>
    <row r="238" spans="2:6" ht="24.95" customHeight="1">
      <c r="B238" s="102"/>
      <c r="C238" s="102"/>
      <c r="D238" s="102"/>
      <c r="E238" s="102"/>
      <c r="F238" s="102"/>
    </row>
    <row r="239" spans="2:6" ht="24.95" customHeight="1">
      <c r="B239" s="102"/>
      <c r="C239" s="102"/>
      <c r="D239" s="102"/>
      <c r="E239" s="102"/>
      <c r="F239" s="102"/>
    </row>
    <row r="240" spans="2:6" ht="24.95" customHeight="1">
      <c r="B240" s="102"/>
      <c r="C240" s="102"/>
      <c r="D240" s="102"/>
      <c r="E240" s="102"/>
      <c r="F240" s="102"/>
    </row>
    <row r="241" spans="2:6" ht="24.95" customHeight="1">
      <c r="B241" s="102"/>
      <c r="C241" s="102"/>
      <c r="D241" s="102"/>
      <c r="E241" s="102"/>
      <c r="F241" s="102"/>
    </row>
    <row r="242" spans="2:6" ht="24.95" customHeight="1">
      <c r="B242" s="102"/>
      <c r="C242" s="102"/>
      <c r="D242" s="102"/>
      <c r="E242" s="102"/>
      <c r="F242" s="102"/>
    </row>
    <row r="243" spans="2:6" ht="24.95" customHeight="1">
      <c r="B243" s="102"/>
      <c r="C243" s="102"/>
      <c r="D243" s="102"/>
      <c r="E243" s="102"/>
      <c r="F243" s="102"/>
    </row>
    <row r="244" spans="2:6" ht="24.95" customHeight="1">
      <c r="B244" s="102"/>
      <c r="C244" s="102"/>
      <c r="D244" s="102"/>
      <c r="E244" s="102"/>
      <c r="F244" s="102"/>
    </row>
    <row r="245" spans="2:6" ht="24.95" customHeight="1">
      <c r="B245" s="102"/>
      <c r="C245" s="102"/>
      <c r="D245" s="102"/>
      <c r="E245" s="102"/>
      <c r="F245" s="102"/>
    </row>
    <row r="246" spans="2:6" ht="24.95" customHeight="1">
      <c r="B246" s="102"/>
      <c r="C246" s="102"/>
      <c r="D246" s="102"/>
      <c r="E246" s="102"/>
      <c r="F246" s="102"/>
    </row>
    <row r="247" spans="2:6" ht="24.95" customHeight="1">
      <c r="B247" s="102"/>
      <c r="C247" s="102"/>
      <c r="D247" s="102"/>
      <c r="E247" s="102"/>
      <c r="F247" s="102"/>
    </row>
    <row r="248" spans="2:6" ht="24.95" customHeight="1">
      <c r="B248" s="102"/>
      <c r="C248" s="102"/>
      <c r="D248" s="102"/>
      <c r="E248" s="102"/>
      <c r="F248" s="102"/>
    </row>
    <row r="249" spans="2:6" ht="24.95" customHeight="1">
      <c r="B249" s="102"/>
      <c r="C249" s="102"/>
      <c r="D249" s="102"/>
      <c r="E249" s="102"/>
      <c r="F249" s="102"/>
    </row>
    <row r="250" spans="2:6" ht="24.95" customHeight="1">
      <c r="B250" s="102"/>
      <c r="C250" s="102"/>
      <c r="D250" s="102"/>
      <c r="E250" s="102"/>
      <c r="F250" s="102"/>
    </row>
    <row r="251" spans="2:6" ht="24.95" customHeight="1">
      <c r="B251" s="102"/>
      <c r="C251" s="102"/>
      <c r="D251" s="102"/>
      <c r="E251" s="102"/>
      <c r="F251" s="102"/>
    </row>
    <row r="252" spans="2:6" ht="24.95" customHeight="1">
      <c r="B252" s="102"/>
      <c r="C252" s="102"/>
      <c r="D252" s="102"/>
      <c r="E252" s="102"/>
      <c r="F252" s="102"/>
    </row>
    <row r="253" spans="2:6" ht="24.95" customHeight="1">
      <c r="B253" s="102"/>
      <c r="C253" s="102"/>
      <c r="D253" s="102"/>
      <c r="E253" s="102"/>
      <c r="F253" s="102"/>
    </row>
    <row r="254" spans="2:6" ht="24.95" customHeight="1">
      <c r="B254" s="102"/>
      <c r="C254" s="102"/>
      <c r="D254" s="102"/>
      <c r="E254" s="102"/>
      <c r="F254" s="102"/>
    </row>
    <row r="255" spans="2:6" ht="24.95" customHeight="1">
      <c r="B255" s="102"/>
      <c r="C255" s="102"/>
      <c r="D255" s="102"/>
      <c r="E255" s="102"/>
      <c r="F255" s="102"/>
    </row>
    <row r="256" spans="2:6" ht="24.95" customHeight="1">
      <c r="B256" s="102"/>
      <c r="C256" s="102"/>
      <c r="D256" s="102"/>
      <c r="E256" s="102"/>
      <c r="F256" s="102"/>
    </row>
    <row r="257" spans="2:6" ht="24.95" customHeight="1">
      <c r="B257" s="102"/>
      <c r="C257" s="102"/>
      <c r="D257" s="102"/>
      <c r="E257" s="102"/>
      <c r="F257" s="102"/>
    </row>
    <row r="258" spans="2:6" ht="24.95" customHeight="1">
      <c r="B258" s="102"/>
      <c r="C258" s="102"/>
      <c r="D258" s="102"/>
      <c r="E258" s="102"/>
      <c r="F258" s="102"/>
    </row>
    <row r="259" spans="2:6" ht="24.95" customHeight="1">
      <c r="B259" s="102"/>
      <c r="C259" s="102"/>
      <c r="D259" s="102"/>
      <c r="E259" s="102"/>
      <c r="F259" s="102"/>
    </row>
    <row r="260" spans="2:6" ht="24.95" customHeight="1">
      <c r="B260" s="102"/>
      <c r="C260" s="102"/>
      <c r="D260" s="102"/>
      <c r="E260" s="102"/>
      <c r="F260" s="102"/>
    </row>
    <row r="261" spans="2:6" ht="24.95" customHeight="1">
      <c r="B261" s="102"/>
      <c r="C261" s="102"/>
      <c r="D261" s="102"/>
      <c r="E261" s="102"/>
      <c r="F261" s="102"/>
    </row>
    <row r="262" spans="2:6" ht="24.95" customHeight="1">
      <c r="B262" s="102"/>
      <c r="C262" s="102"/>
      <c r="D262" s="102"/>
      <c r="E262" s="102"/>
      <c r="F262" s="102"/>
    </row>
    <row r="263" spans="2:6" ht="24.95" customHeight="1">
      <c r="B263" s="102"/>
      <c r="C263" s="102"/>
      <c r="D263" s="102"/>
      <c r="E263" s="102"/>
      <c r="F263" s="102"/>
    </row>
    <row r="264" spans="2:6" ht="24.95" customHeight="1">
      <c r="B264" s="102"/>
      <c r="C264" s="102"/>
      <c r="D264" s="102"/>
      <c r="E264" s="102"/>
      <c r="F264" s="102"/>
    </row>
    <row r="265" spans="2:6" ht="24.95" customHeight="1">
      <c r="B265" s="102"/>
      <c r="C265" s="102"/>
      <c r="D265" s="102"/>
      <c r="E265" s="102"/>
      <c r="F265" s="102"/>
    </row>
    <row r="266" spans="2:6" ht="24.95" customHeight="1">
      <c r="B266" s="102"/>
      <c r="C266" s="102"/>
      <c r="D266" s="102"/>
      <c r="E266" s="102"/>
      <c r="F266" s="102"/>
    </row>
    <row r="267" spans="2:6" ht="24.95" customHeight="1">
      <c r="B267" s="102"/>
      <c r="C267" s="102"/>
      <c r="D267" s="102"/>
      <c r="E267" s="102"/>
      <c r="F267" s="102"/>
    </row>
    <row r="268" spans="2:6" ht="24.95" customHeight="1">
      <c r="B268" s="102"/>
      <c r="C268" s="102"/>
      <c r="D268" s="102"/>
      <c r="E268" s="102"/>
      <c r="F268" s="102"/>
    </row>
    <row r="269" spans="2:6" ht="24.95" customHeight="1">
      <c r="B269" s="102"/>
      <c r="C269" s="102"/>
      <c r="D269" s="102"/>
      <c r="E269" s="102"/>
      <c r="F269" s="102"/>
    </row>
    <row r="270" spans="2:6" ht="24.95" customHeight="1">
      <c r="B270" s="102"/>
      <c r="C270" s="102"/>
      <c r="D270" s="102"/>
      <c r="E270" s="102"/>
      <c r="F270" s="102"/>
    </row>
    <row r="271" spans="2:6" ht="24.95" customHeight="1">
      <c r="B271" s="102"/>
      <c r="C271" s="102"/>
      <c r="D271" s="102"/>
      <c r="E271" s="102"/>
      <c r="F271" s="102"/>
    </row>
    <row r="272" spans="2:6" ht="24.95" customHeight="1">
      <c r="B272" s="102"/>
      <c r="C272" s="102"/>
      <c r="D272" s="102"/>
      <c r="E272" s="102"/>
      <c r="F272" s="102"/>
    </row>
    <row r="273" spans="2:6" ht="24.95" customHeight="1">
      <c r="B273" s="102"/>
      <c r="C273" s="102"/>
      <c r="D273" s="102"/>
      <c r="E273" s="102"/>
      <c r="F273" s="102"/>
    </row>
    <row r="274" spans="2:6" ht="24.95" customHeight="1">
      <c r="B274" s="102"/>
      <c r="C274" s="102"/>
      <c r="D274" s="102"/>
      <c r="E274" s="102"/>
      <c r="F274" s="102"/>
    </row>
    <row r="275" spans="2:6" ht="24.95" customHeight="1">
      <c r="B275" s="102"/>
      <c r="C275" s="102"/>
      <c r="D275" s="102"/>
      <c r="E275" s="102"/>
      <c r="F275" s="102"/>
    </row>
    <row r="276" spans="2:6" ht="24.95" customHeight="1">
      <c r="B276" s="102"/>
      <c r="C276" s="102"/>
      <c r="D276" s="102"/>
      <c r="E276" s="102"/>
      <c r="F276" s="102"/>
    </row>
    <row r="277" spans="2:6" ht="24.95" customHeight="1">
      <c r="B277" s="102"/>
      <c r="C277" s="102"/>
      <c r="D277" s="102"/>
      <c r="E277" s="102"/>
      <c r="F277" s="102"/>
    </row>
    <row r="278" spans="2:6" ht="24.95" customHeight="1">
      <c r="B278" s="102"/>
      <c r="C278" s="102"/>
      <c r="D278" s="102"/>
      <c r="E278" s="102"/>
      <c r="F278" s="102"/>
    </row>
    <row r="279" spans="2:6" ht="24.95" customHeight="1">
      <c r="B279" s="102"/>
      <c r="C279" s="102"/>
      <c r="D279" s="102"/>
      <c r="E279" s="102"/>
      <c r="F279" s="102"/>
    </row>
    <row r="280" spans="2:6" ht="24.95" customHeight="1">
      <c r="B280" s="102"/>
      <c r="C280" s="102"/>
      <c r="D280" s="102"/>
      <c r="E280" s="102"/>
      <c r="F280" s="102"/>
    </row>
    <row r="281" spans="2:6" ht="24.95" customHeight="1">
      <c r="B281" s="102"/>
      <c r="C281" s="102"/>
      <c r="D281" s="102"/>
      <c r="E281" s="102"/>
      <c r="F281" s="102"/>
    </row>
    <row r="282" spans="2:6" ht="24.95" customHeight="1">
      <c r="B282" s="102"/>
      <c r="C282" s="102"/>
      <c r="D282" s="102"/>
      <c r="E282" s="102"/>
      <c r="F282" s="102"/>
    </row>
    <row r="283" spans="2:6" ht="24.95" customHeight="1">
      <c r="B283" s="102"/>
      <c r="C283" s="102"/>
      <c r="D283" s="102"/>
      <c r="E283" s="102"/>
      <c r="F283" s="102"/>
    </row>
    <row r="284" spans="2:6" ht="24.95" customHeight="1">
      <c r="B284" s="102"/>
      <c r="C284" s="102"/>
      <c r="D284" s="102"/>
      <c r="E284" s="102"/>
      <c r="F284" s="102"/>
    </row>
    <row r="285" spans="2:6" ht="24.95" customHeight="1">
      <c r="B285" s="102"/>
      <c r="C285" s="102"/>
      <c r="D285" s="102"/>
      <c r="E285" s="102"/>
      <c r="F285" s="102"/>
    </row>
    <row r="286" spans="2:6" ht="24.95" customHeight="1">
      <c r="B286" s="102"/>
      <c r="C286" s="102"/>
      <c r="D286" s="102"/>
      <c r="E286" s="102"/>
      <c r="F286" s="102"/>
    </row>
    <row r="287" spans="2:6" ht="24.95" customHeight="1">
      <c r="B287" s="102"/>
      <c r="C287" s="102"/>
      <c r="D287" s="102"/>
      <c r="E287" s="102"/>
      <c r="F287" s="102"/>
    </row>
    <row r="288" spans="2:6" ht="24.95" customHeight="1">
      <c r="B288" s="102"/>
      <c r="C288" s="102"/>
      <c r="D288" s="102"/>
      <c r="E288" s="102"/>
      <c r="F288" s="102"/>
    </row>
    <row r="289" spans="2:6" ht="24.95" customHeight="1">
      <c r="B289" s="102"/>
      <c r="C289" s="102"/>
      <c r="D289" s="102"/>
      <c r="E289" s="102"/>
      <c r="F289" s="102"/>
    </row>
    <row r="290" spans="2:6" ht="24.95" customHeight="1">
      <c r="B290" s="102"/>
      <c r="C290" s="102"/>
      <c r="D290" s="102"/>
      <c r="E290" s="102"/>
      <c r="F290" s="102"/>
    </row>
    <row r="291" spans="2:6" ht="24.95" customHeight="1">
      <c r="B291" s="102"/>
      <c r="C291" s="102"/>
      <c r="D291" s="102"/>
      <c r="E291" s="102"/>
      <c r="F291" s="102"/>
    </row>
    <row r="292" spans="2:6" ht="24.95" customHeight="1">
      <c r="B292" s="102"/>
      <c r="C292" s="102"/>
      <c r="D292" s="102"/>
      <c r="E292" s="102"/>
      <c r="F292" s="102"/>
    </row>
    <row r="293" spans="2:6" ht="24.95" customHeight="1">
      <c r="B293" s="102"/>
      <c r="C293" s="102"/>
      <c r="D293" s="102"/>
      <c r="E293" s="102"/>
      <c r="F293" s="102"/>
    </row>
    <row r="294" spans="2:6" ht="24.95" customHeight="1">
      <c r="B294" s="102"/>
      <c r="C294" s="102"/>
      <c r="D294" s="102"/>
      <c r="E294" s="102"/>
      <c r="F294" s="102"/>
    </row>
    <row r="295" spans="2:6" ht="24.95" customHeight="1">
      <c r="B295" s="102"/>
      <c r="C295" s="102"/>
      <c r="D295" s="102"/>
      <c r="E295" s="102"/>
      <c r="F295" s="102"/>
    </row>
    <row r="296" spans="2:6" ht="24.95" customHeight="1">
      <c r="B296" s="102"/>
      <c r="C296" s="102"/>
      <c r="D296" s="102"/>
      <c r="E296" s="102"/>
      <c r="F296" s="102"/>
    </row>
    <row r="297" spans="2:6" ht="24.95" customHeight="1">
      <c r="B297" s="102"/>
      <c r="C297" s="102"/>
      <c r="D297" s="102"/>
      <c r="E297" s="102"/>
      <c r="F297" s="102"/>
    </row>
    <row r="298" spans="2:6" ht="24.95" customHeight="1">
      <c r="B298" s="102"/>
      <c r="C298" s="102"/>
      <c r="D298" s="102"/>
      <c r="E298" s="102"/>
      <c r="F298" s="102"/>
    </row>
    <row r="299" spans="2:6" ht="24.95" customHeight="1">
      <c r="B299" s="102"/>
      <c r="C299" s="102"/>
      <c r="D299" s="102"/>
      <c r="E299" s="102"/>
      <c r="F299" s="102"/>
    </row>
    <row r="300" spans="2:6" ht="24.95" customHeight="1">
      <c r="B300" s="102"/>
      <c r="C300" s="102"/>
      <c r="D300" s="102"/>
      <c r="E300" s="102"/>
      <c r="F300" s="102"/>
    </row>
    <row r="301" spans="2:6" ht="24.95" customHeight="1">
      <c r="B301" s="102"/>
      <c r="C301" s="102"/>
      <c r="D301" s="102"/>
      <c r="E301" s="102"/>
      <c r="F301" s="102"/>
    </row>
    <row r="302" spans="2:6" ht="24.95" customHeight="1">
      <c r="B302" s="102"/>
      <c r="C302" s="102"/>
      <c r="D302" s="102"/>
      <c r="E302" s="102"/>
      <c r="F302" s="102"/>
    </row>
    <row r="303" spans="2:6" ht="24.95" customHeight="1">
      <c r="B303" s="102"/>
      <c r="C303" s="102"/>
      <c r="D303" s="102"/>
      <c r="E303" s="102"/>
      <c r="F303" s="102"/>
    </row>
    <row r="304" spans="2:6" ht="24.95" customHeight="1">
      <c r="B304" s="102"/>
      <c r="C304" s="102"/>
      <c r="D304" s="102"/>
      <c r="E304" s="102"/>
      <c r="F304" s="102"/>
    </row>
    <row r="305" spans="2:6" ht="24.95" customHeight="1">
      <c r="B305" s="102"/>
      <c r="C305" s="102"/>
      <c r="D305" s="102"/>
      <c r="E305" s="102"/>
      <c r="F305" s="102"/>
    </row>
    <row r="306" spans="2:6" ht="24.95" customHeight="1">
      <c r="B306" s="102"/>
      <c r="C306" s="102"/>
      <c r="D306" s="102"/>
      <c r="E306" s="102"/>
      <c r="F306" s="102"/>
    </row>
    <row r="307" spans="2:6" ht="24.95" customHeight="1">
      <c r="B307" s="102"/>
      <c r="C307" s="102"/>
      <c r="D307" s="102"/>
      <c r="E307" s="102"/>
      <c r="F307" s="102"/>
    </row>
    <row r="308" spans="2:6" ht="24.95" customHeight="1">
      <c r="B308" s="102"/>
      <c r="C308" s="102"/>
      <c r="D308" s="102"/>
      <c r="E308" s="102"/>
      <c r="F308" s="102"/>
    </row>
    <row r="309" spans="2:6" ht="24.95" customHeight="1">
      <c r="B309" s="102"/>
      <c r="C309" s="102"/>
      <c r="D309" s="102"/>
      <c r="E309" s="102"/>
      <c r="F309" s="102"/>
    </row>
    <row r="310" spans="2:6" ht="24.95" customHeight="1">
      <c r="B310" s="102"/>
      <c r="C310" s="102"/>
      <c r="D310" s="102"/>
      <c r="E310" s="102"/>
      <c r="F310" s="102"/>
    </row>
    <row r="311" spans="2:6" ht="24.95" customHeight="1">
      <c r="B311" s="102"/>
      <c r="C311" s="102"/>
      <c r="D311" s="102"/>
      <c r="E311" s="102"/>
      <c r="F311" s="102"/>
    </row>
    <row r="312" spans="2:6" ht="24.95" customHeight="1">
      <c r="B312" s="102"/>
      <c r="C312" s="102"/>
      <c r="D312" s="102"/>
      <c r="E312" s="102"/>
      <c r="F312" s="102"/>
    </row>
    <row r="313" spans="2:6" ht="24.95" customHeight="1">
      <c r="B313" s="102"/>
      <c r="C313" s="102"/>
      <c r="D313" s="102"/>
      <c r="E313" s="102"/>
      <c r="F313" s="102"/>
    </row>
    <row r="314" spans="2:6" ht="24.95" customHeight="1">
      <c r="B314" s="102"/>
      <c r="C314" s="102"/>
      <c r="D314" s="102"/>
      <c r="E314" s="102"/>
      <c r="F314" s="102"/>
    </row>
    <row r="315" spans="2:6" ht="24.95" customHeight="1">
      <c r="B315" s="102"/>
      <c r="C315" s="102"/>
      <c r="D315" s="102"/>
      <c r="E315" s="102"/>
      <c r="F315" s="102"/>
    </row>
    <row r="316" spans="2:6" ht="24.95" customHeight="1">
      <c r="B316" s="102"/>
      <c r="C316" s="102"/>
      <c r="D316" s="102"/>
      <c r="E316" s="102"/>
      <c r="F316" s="102"/>
    </row>
    <row r="317" spans="2:6" ht="24.95" customHeight="1">
      <c r="B317" s="102"/>
      <c r="C317" s="102"/>
      <c r="D317" s="102"/>
      <c r="E317" s="102"/>
      <c r="F317" s="102"/>
    </row>
    <row r="318" spans="2:6" ht="24.95" customHeight="1">
      <c r="B318" s="102"/>
      <c r="C318" s="102"/>
      <c r="D318" s="102"/>
      <c r="E318" s="102"/>
      <c r="F318" s="102"/>
    </row>
    <row r="319" spans="2:6" ht="24.95" customHeight="1">
      <c r="B319" s="102"/>
      <c r="C319" s="102"/>
      <c r="D319" s="102"/>
      <c r="E319" s="102"/>
      <c r="F319" s="102"/>
    </row>
    <row r="320" spans="2:6" ht="24.95" customHeight="1">
      <c r="B320" s="102"/>
      <c r="C320" s="102"/>
      <c r="D320" s="102"/>
      <c r="E320" s="102"/>
      <c r="F320" s="102"/>
    </row>
    <row r="321" spans="2:6" ht="24.95" customHeight="1">
      <c r="B321" s="102"/>
      <c r="C321" s="102"/>
      <c r="D321" s="102"/>
      <c r="E321" s="102"/>
      <c r="F321" s="102"/>
    </row>
    <row r="322" spans="2:6" ht="24.95" customHeight="1">
      <c r="B322" s="102"/>
      <c r="C322" s="102"/>
      <c r="D322" s="102"/>
      <c r="E322" s="102"/>
      <c r="F322" s="102"/>
    </row>
    <row r="323" spans="2:6" ht="24.95" customHeight="1">
      <c r="B323" s="102"/>
      <c r="C323" s="102"/>
      <c r="D323" s="102"/>
      <c r="E323" s="102"/>
      <c r="F323" s="102"/>
    </row>
    <row r="324" spans="2:6" ht="24.95" customHeight="1">
      <c r="B324" s="102"/>
      <c r="C324" s="102"/>
      <c r="D324" s="102"/>
      <c r="E324" s="102"/>
      <c r="F324" s="102"/>
    </row>
    <row r="325" spans="2:6" ht="24.95" customHeight="1">
      <c r="B325" s="102"/>
      <c r="C325" s="102"/>
      <c r="D325" s="102"/>
      <c r="E325" s="102"/>
      <c r="F325" s="102"/>
    </row>
    <row r="326" spans="2:6" ht="24.95" customHeight="1">
      <c r="B326" s="102"/>
      <c r="C326" s="102"/>
      <c r="D326" s="102"/>
      <c r="E326" s="102"/>
      <c r="F326" s="102"/>
    </row>
    <row r="327" spans="2:6" ht="24.95" customHeight="1">
      <c r="B327" s="102"/>
      <c r="C327" s="102"/>
      <c r="D327" s="102"/>
      <c r="E327" s="102"/>
      <c r="F327" s="102"/>
    </row>
    <row r="328" spans="2:6" ht="24.95" customHeight="1">
      <c r="B328" s="102"/>
      <c r="C328" s="102"/>
      <c r="D328" s="102"/>
      <c r="E328" s="102"/>
      <c r="F328" s="102"/>
    </row>
    <row r="329" spans="2:6" ht="24.95" customHeight="1">
      <c r="B329" s="102"/>
      <c r="C329" s="102"/>
      <c r="D329" s="102"/>
      <c r="E329" s="102"/>
      <c r="F329" s="102"/>
    </row>
    <row r="330" spans="2:6" ht="24.95" customHeight="1">
      <c r="B330" s="102"/>
      <c r="C330" s="102"/>
      <c r="D330" s="102"/>
      <c r="E330" s="102"/>
      <c r="F330" s="102"/>
    </row>
    <row r="331" spans="2:6" ht="24.95" customHeight="1">
      <c r="B331" s="102"/>
      <c r="C331" s="102"/>
      <c r="D331" s="102"/>
      <c r="E331" s="102"/>
      <c r="F331" s="102"/>
    </row>
    <row r="332" spans="2:6" ht="24.95" customHeight="1">
      <c r="B332" s="102"/>
      <c r="C332" s="102"/>
      <c r="D332" s="102"/>
      <c r="E332" s="102"/>
      <c r="F332" s="102"/>
    </row>
    <row r="333" spans="2:6" ht="24.95" customHeight="1">
      <c r="B333" s="102"/>
      <c r="C333" s="102"/>
      <c r="D333" s="102"/>
      <c r="E333" s="102"/>
      <c r="F333" s="102"/>
    </row>
    <row r="334" spans="2:6" ht="24.95" customHeight="1">
      <c r="B334" s="102"/>
      <c r="C334" s="102"/>
      <c r="D334" s="102"/>
      <c r="E334" s="102"/>
      <c r="F334" s="102"/>
    </row>
    <row r="335" spans="2:6" ht="24.95" customHeight="1">
      <c r="B335" s="102"/>
      <c r="C335" s="102"/>
      <c r="D335" s="102"/>
      <c r="E335" s="102"/>
      <c r="F335" s="102"/>
    </row>
    <row r="336" spans="2:6" ht="24.95" customHeight="1">
      <c r="B336" s="102"/>
      <c r="C336" s="102"/>
      <c r="D336" s="102"/>
      <c r="E336" s="102"/>
      <c r="F336" s="102"/>
    </row>
    <row r="337" spans="2:6" ht="24.95" customHeight="1">
      <c r="B337" s="102"/>
      <c r="C337" s="102"/>
      <c r="D337" s="102"/>
      <c r="E337" s="102"/>
      <c r="F337" s="102"/>
    </row>
    <row r="338" spans="2:6" ht="24.95" customHeight="1">
      <c r="B338" s="102"/>
      <c r="C338" s="102"/>
      <c r="D338" s="102"/>
      <c r="E338" s="102"/>
      <c r="F338" s="102"/>
    </row>
    <row r="339" spans="2:6" ht="24.95" customHeight="1">
      <c r="B339" s="102"/>
      <c r="C339" s="102"/>
      <c r="D339" s="102"/>
      <c r="E339" s="102"/>
      <c r="F339" s="102"/>
    </row>
    <row r="340" spans="2:6" ht="24.95" customHeight="1">
      <c r="B340" s="102"/>
      <c r="C340" s="102"/>
      <c r="D340" s="102"/>
      <c r="E340" s="102"/>
      <c r="F340" s="102"/>
    </row>
    <row r="341" spans="2:6" ht="24.95" customHeight="1">
      <c r="B341" s="102"/>
      <c r="C341" s="102"/>
      <c r="D341" s="102"/>
      <c r="E341" s="102"/>
      <c r="F341" s="102"/>
    </row>
    <row r="342" spans="2:6" ht="24.95" customHeight="1">
      <c r="B342" s="102"/>
      <c r="C342" s="102"/>
      <c r="D342" s="102"/>
      <c r="E342" s="102"/>
      <c r="F342" s="102"/>
    </row>
    <row r="343" spans="2:6" ht="24.95" customHeight="1">
      <c r="B343" s="102"/>
      <c r="C343" s="102"/>
      <c r="D343" s="102"/>
      <c r="E343" s="102"/>
      <c r="F343" s="102"/>
    </row>
    <row r="344" spans="2:6" ht="24.95" customHeight="1">
      <c r="B344" s="102"/>
      <c r="C344" s="102"/>
      <c r="D344" s="102"/>
      <c r="E344" s="102"/>
      <c r="F344" s="102"/>
    </row>
    <row r="345" spans="2:6" ht="24.95" customHeight="1">
      <c r="B345" s="102"/>
      <c r="C345" s="102"/>
      <c r="D345" s="102"/>
      <c r="E345" s="102"/>
      <c r="F345" s="102"/>
    </row>
    <row r="346" spans="2:6" ht="24.95" customHeight="1">
      <c r="B346" s="102"/>
      <c r="C346" s="102"/>
      <c r="D346" s="102"/>
      <c r="E346" s="102"/>
      <c r="F346" s="102"/>
    </row>
    <row r="347" spans="2:6" ht="24.95" customHeight="1">
      <c r="B347" s="102"/>
      <c r="C347" s="102"/>
      <c r="D347" s="102"/>
      <c r="E347" s="102"/>
      <c r="F347" s="102"/>
    </row>
    <row r="348" spans="2:6" ht="24.95" customHeight="1">
      <c r="B348" s="102"/>
      <c r="C348" s="102"/>
      <c r="D348" s="102"/>
      <c r="E348" s="102"/>
      <c r="F348" s="102"/>
    </row>
    <row r="349" spans="2:6" ht="24.95" customHeight="1">
      <c r="B349" s="102"/>
      <c r="C349" s="102"/>
      <c r="D349" s="102"/>
      <c r="E349" s="102"/>
      <c r="F349" s="102"/>
    </row>
    <row r="350" spans="2:6" ht="24.95" customHeight="1">
      <c r="B350" s="102"/>
      <c r="C350" s="102"/>
      <c r="D350" s="102"/>
      <c r="E350" s="102"/>
      <c r="F350" s="102"/>
    </row>
    <row r="351" spans="2:6" ht="24.95" customHeight="1">
      <c r="B351" s="102"/>
      <c r="C351" s="102"/>
      <c r="D351" s="102"/>
      <c r="E351" s="102"/>
      <c r="F351" s="102"/>
    </row>
    <row r="352" spans="2:6" ht="24.95" customHeight="1">
      <c r="B352" s="102"/>
      <c r="C352" s="102"/>
      <c r="D352" s="102"/>
      <c r="E352" s="102"/>
      <c r="F352" s="102"/>
    </row>
    <row r="353" spans="2:6" ht="24.95" customHeight="1">
      <c r="B353" s="102"/>
      <c r="C353" s="102"/>
      <c r="D353" s="102"/>
      <c r="E353" s="102"/>
      <c r="F353" s="102"/>
    </row>
    <row r="354" spans="2:6" ht="24.95" customHeight="1">
      <c r="B354" s="102"/>
      <c r="C354" s="102"/>
      <c r="D354" s="102"/>
      <c r="E354" s="102"/>
      <c r="F354" s="102"/>
    </row>
    <row r="355" spans="2:6" ht="24.95" customHeight="1">
      <c r="B355" s="102"/>
      <c r="C355" s="102"/>
      <c r="D355" s="102"/>
      <c r="E355" s="102"/>
      <c r="F355" s="102"/>
    </row>
    <row r="356" spans="2:6" ht="24.95" customHeight="1">
      <c r="B356" s="102"/>
      <c r="C356" s="102"/>
      <c r="D356" s="102"/>
      <c r="E356" s="102"/>
      <c r="F356" s="102"/>
    </row>
    <row r="357" spans="2:6" ht="24.95" customHeight="1">
      <c r="B357" s="102"/>
      <c r="C357" s="102"/>
      <c r="D357" s="102"/>
      <c r="E357" s="102"/>
      <c r="F357" s="102"/>
    </row>
    <row r="358" spans="2:6" ht="24.95" customHeight="1">
      <c r="B358" s="102"/>
      <c r="C358" s="102"/>
      <c r="D358" s="102"/>
      <c r="E358" s="102"/>
      <c r="F358" s="102"/>
    </row>
    <row r="359" spans="2:6" ht="24.95" customHeight="1">
      <c r="B359" s="102"/>
      <c r="C359" s="102"/>
      <c r="D359" s="102"/>
      <c r="E359" s="102"/>
      <c r="F359" s="102"/>
    </row>
    <row r="360" spans="2:6" ht="24.95" customHeight="1">
      <c r="B360" s="102"/>
      <c r="C360" s="102"/>
      <c r="D360" s="102"/>
      <c r="E360" s="102"/>
      <c r="F360" s="102"/>
    </row>
    <row r="361" spans="2:6" ht="24.95" customHeight="1">
      <c r="B361" s="102"/>
      <c r="C361" s="102"/>
      <c r="D361" s="102"/>
      <c r="E361" s="102"/>
      <c r="F361" s="102"/>
    </row>
    <row r="362" spans="2:6" ht="24.95" customHeight="1">
      <c r="B362" s="102"/>
      <c r="C362" s="102"/>
      <c r="D362" s="102"/>
      <c r="E362" s="102"/>
      <c r="F362" s="102"/>
    </row>
    <row r="363" spans="2:6" ht="24.95" customHeight="1">
      <c r="B363" s="102"/>
      <c r="C363" s="102"/>
      <c r="D363" s="102"/>
      <c r="E363" s="102"/>
      <c r="F363" s="102"/>
    </row>
    <row r="364" spans="2:6" ht="24.95" customHeight="1">
      <c r="B364" s="102"/>
      <c r="C364" s="102"/>
      <c r="D364" s="102"/>
      <c r="E364" s="102"/>
      <c r="F364" s="102"/>
    </row>
    <row r="365" spans="2:6" ht="24.95" customHeight="1">
      <c r="B365" s="102"/>
      <c r="C365" s="102"/>
      <c r="D365" s="102"/>
      <c r="E365" s="102"/>
      <c r="F365" s="102"/>
    </row>
    <row r="366" spans="2:6" ht="24.95" customHeight="1">
      <c r="B366" s="102"/>
      <c r="C366" s="102"/>
      <c r="D366" s="102"/>
      <c r="E366" s="102"/>
      <c r="F366" s="102"/>
    </row>
    <row r="367" spans="2:6" ht="24.95" customHeight="1">
      <c r="B367" s="102"/>
      <c r="C367" s="102"/>
      <c r="D367" s="102"/>
      <c r="E367" s="102"/>
      <c r="F367" s="102"/>
    </row>
    <row r="368" spans="2:6" ht="24.95" customHeight="1">
      <c r="B368" s="102"/>
      <c r="C368" s="102"/>
      <c r="D368" s="102"/>
      <c r="E368" s="102"/>
      <c r="F368" s="102"/>
    </row>
    <row r="369" spans="2:6" ht="24.95" customHeight="1">
      <c r="B369" s="102"/>
      <c r="C369" s="102"/>
      <c r="D369" s="102"/>
      <c r="E369" s="102"/>
      <c r="F369" s="102"/>
    </row>
    <row r="370" spans="2:6" ht="24.95" customHeight="1">
      <c r="B370" s="102"/>
      <c r="C370" s="102"/>
      <c r="D370" s="102"/>
      <c r="E370" s="102"/>
      <c r="F370" s="102"/>
    </row>
    <row r="371" spans="2:6" ht="24.95" customHeight="1">
      <c r="B371" s="102"/>
      <c r="C371" s="102"/>
      <c r="D371" s="102"/>
      <c r="E371" s="102"/>
      <c r="F371" s="102"/>
    </row>
    <row r="372" spans="2:6" ht="24.95" customHeight="1">
      <c r="B372" s="102"/>
      <c r="C372" s="102"/>
      <c r="D372" s="102"/>
      <c r="E372" s="102"/>
      <c r="F372" s="102"/>
    </row>
    <row r="373" spans="2:6" ht="24.95" customHeight="1">
      <c r="B373" s="102"/>
      <c r="C373" s="102"/>
      <c r="D373" s="102"/>
      <c r="E373" s="102"/>
      <c r="F373" s="102"/>
    </row>
    <row r="374" spans="2:6" ht="24.95" customHeight="1">
      <c r="B374" s="102"/>
      <c r="C374" s="102"/>
      <c r="D374" s="102"/>
      <c r="E374" s="102"/>
      <c r="F374" s="102"/>
    </row>
    <row r="375" spans="2:6" ht="24.95" customHeight="1">
      <c r="B375" s="102"/>
      <c r="C375" s="102"/>
      <c r="D375" s="102"/>
      <c r="E375" s="102"/>
      <c r="F375" s="102"/>
    </row>
    <row r="376" spans="2:6" ht="24.95" customHeight="1">
      <c r="B376" s="102"/>
      <c r="C376" s="102"/>
      <c r="D376" s="102"/>
      <c r="E376" s="102"/>
      <c r="F376" s="102"/>
    </row>
    <row r="377" spans="2:6" ht="24.95" customHeight="1">
      <c r="B377" s="102"/>
      <c r="C377" s="102"/>
      <c r="D377" s="102"/>
      <c r="E377" s="102"/>
      <c r="F377" s="102"/>
    </row>
    <row r="378" spans="2:6" ht="24.95" customHeight="1">
      <c r="B378" s="102"/>
      <c r="C378" s="102"/>
      <c r="D378" s="102"/>
      <c r="E378" s="102"/>
      <c r="F378" s="102"/>
    </row>
    <row r="379" spans="2:6" ht="24.95" customHeight="1">
      <c r="B379" s="102"/>
      <c r="C379" s="102"/>
      <c r="D379" s="102"/>
      <c r="E379" s="102"/>
      <c r="F379" s="102"/>
    </row>
    <row r="380" spans="2:6" ht="24.95" customHeight="1">
      <c r="B380" s="102"/>
      <c r="C380" s="102"/>
      <c r="D380" s="102"/>
      <c r="E380" s="102"/>
      <c r="F380" s="102"/>
    </row>
    <row r="381" spans="2:6" ht="24.95" customHeight="1">
      <c r="B381" s="102"/>
      <c r="C381" s="102"/>
      <c r="D381" s="102"/>
      <c r="E381" s="102"/>
      <c r="F381" s="102"/>
    </row>
    <row r="382" spans="2:6" ht="24.95" customHeight="1">
      <c r="B382" s="102"/>
      <c r="C382" s="102"/>
      <c r="D382" s="102"/>
      <c r="E382" s="102"/>
      <c r="F382" s="102"/>
    </row>
    <row r="383" spans="2:6" ht="24.95" customHeight="1">
      <c r="B383" s="102"/>
      <c r="C383" s="102"/>
      <c r="D383" s="102"/>
      <c r="E383" s="102"/>
      <c r="F383" s="102"/>
    </row>
    <row r="384" spans="2:6" ht="24.95" customHeight="1">
      <c r="B384" s="102"/>
      <c r="C384" s="102"/>
      <c r="D384" s="102"/>
      <c r="E384" s="102"/>
      <c r="F384" s="102"/>
    </row>
    <row r="385" spans="2:6" ht="24.95" customHeight="1">
      <c r="B385" s="102"/>
      <c r="C385" s="102"/>
      <c r="D385" s="102"/>
      <c r="E385" s="102"/>
      <c r="F385" s="102"/>
    </row>
    <row r="386" spans="2:6" ht="24.95" customHeight="1">
      <c r="B386" s="102"/>
      <c r="C386" s="102"/>
      <c r="D386" s="102"/>
      <c r="E386" s="102"/>
      <c r="F386" s="102"/>
    </row>
    <row r="387" spans="2:6" ht="24.95" customHeight="1">
      <c r="B387" s="102"/>
      <c r="C387" s="102"/>
      <c r="D387" s="102"/>
      <c r="E387" s="102"/>
      <c r="F387" s="102"/>
    </row>
    <row r="388" spans="2:6" ht="24.95" customHeight="1">
      <c r="B388" s="102"/>
      <c r="C388" s="102"/>
      <c r="D388" s="102"/>
      <c r="E388" s="102"/>
      <c r="F388" s="102"/>
    </row>
    <row r="389" spans="2:6" ht="24.95" customHeight="1">
      <c r="B389" s="102"/>
      <c r="C389" s="102"/>
      <c r="D389" s="102"/>
      <c r="E389" s="102"/>
      <c r="F389" s="102"/>
    </row>
    <row r="390" spans="2:6" ht="24.95" customHeight="1">
      <c r="B390" s="102"/>
      <c r="C390" s="102"/>
      <c r="D390" s="102"/>
      <c r="E390" s="102"/>
      <c r="F390" s="102"/>
    </row>
    <row r="391" spans="2:6" ht="24.95" customHeight="1">
      <c r="B391" s="102"/>
      <c r="C391" s="102"/>
      <c r="D391" s="102"/>
      <c r="E391" s="102"/>
      <c r="F391" s="102"/>
    </row>
    <row r="392" spans="2:6" ht="24.95" customHeight="1">
      <c r="B392" s="102"/>
      <c r="C392" s="102"/>
      <c r="D392" s="102"/>
      <c r="E392" s="102"/>
      <c r="F392" s="102"/>
    </row>
    <row r="393" spans="2:6" ht="24.95" customHeight="1">
      <c r="B393" s="102"/>
      <c r="C393" s="102"/>
      <c r="D393" s="102"/>
      <c r="E393" s="102"/>
      <c r="F393" s="102"/>
    </row>
    <row r="394" spans="2:6" ht="24.95" customHeight="1">
      <c r="B394" s="102"/>
      <c r="C394" s="102"/>
      <c r="D394" s="102"/>
      <c r="E394" s="102"/>
      <c r="F394" s="102"/>
    </row>
    <row r="395" spans="2:6" ht="24.95" customHeight="1">
      <c r="B395" s="102"/>
      <c r="C395" s="102"/>
      <c r="D395" s="102"/>
      <c r="E395" s="102"/>
      <c r="F395" s="102"/>
    </row>
    <row r="396" spans="2:6" ht="24.95" customHeight="1">
      <c r="B396" s="102"/>
      <c r="C396" s="102"/>
      <c r="D396" s="102"/>
      <c r="E396" s="102"/>
      <c r="F396" s="102"/>
    </row>
    <row r="397" spans="2:6" ht="24.95" customHeight="1">
      <c r="B397" s="102"/>
      <c r="C397" s="102"/>
      <c r="D397" s="102"/>
      <c r="E397" s="102"/>
      <c r="F397" s="102"/>
    </row>
    <row r="398" spans="2:6" ht="24.95" customHeight="1">
      <c r="B398" s="102"/>
      <c r="C398" s="102"/>
      <c r="D398" s="102"/>
      <c r="E398" s="102"/>
      <c r="F398" s="102"/>
    </row>
    <row r="399" spans="2:6" ht="24.95" customHeight="1">
      <c r="B399" s="102"/>
      <c r="C399" s="102"/>
      <c r="D399" s="102"/>
      <c r="E399" s="102"/>
      <c r="F399" s="102"/>
    </row>
    <row r="400" spans="2:6" ht="24.95" customHeight="1">
      <c r="B400" s="102"/>
      <c r="C400" s="102"/>
      <c r="D400" s="102"/>
      <c r="E400" s="102"/>
      <c r="F400" s="102"/>
    </row>
    <row r="401" spans="2:6" ht="24.95" customHeight="1">
      <c r="B401" s="102"/>
      <c r="C401" s="102"/>
      <c r="D401" s="102"/>
      <c r="E401" s="102"/>
      <c r="F401" s="102"/>
    </row>
    <row r="402" spans="2:6" ht="24.95" customHeight="1">
      <c r="B402" s="102"/>
      <c r="C402" s="102"/>
      <c r="D402" s="102"/>
      <c r="E402" s="102"/>
      <c r="F402" s="102"/>
    </row>
    <row r="403" spans="2:6" ht="24.95" customHeight="1">
      <c r="B403" s="102"/>
      <c r="C403" s="102"/>
      <c r="D403" s="102"/>
      <c r="E403" s="102"/>
      <c r="F403" s="102"/>
    </row>
    <row r="404" spans="2:6" ht="24.95" customHeight="1">
      <c r="B404" s="102"/>
      <c r="C404" s="102"/>
      <c r="D404" s="102"/>
      <c r="E404" s="102"/>
      <c r="F404" s="102"/>
    </row>
    <row r="405" spans="2:6" ht="24.95" customHeight="1">
      <c r="B405" s="102"/>
      <c r="C405" s="102"/>
      <c r="D405" s="102"/>
      <c r="E405" s="102"/>
      <c r="F405" s="102"/>
    </row>
    <row r="406" spans="2:6" ht="24.95" customHeight="1">
      <c r="B406" s="102"/>
      <c r="C406" s="102"/>
      <c r="D406" s="102"/>
      <c r="E406" s="102"/>
      <c r="F406" s="102"/>
    </row>
    <row r="407" spans="2:6" ht="24.95" customHeight="1">
      <c r="B407" s="102"/>
      <c r="C407" s="102"/>
      <c r="D407" s="102"/>
      <c r="E407" s="102"/>
      <c r="F407" s="102"/>
    </row>
    <row r="408" spans="2:6" ht="24.95" customHeight="1">
      <c r="B408" s="102"/>
      <c r="C408" s="102"/>
      <c r="D408" s="102"/>
      <c r="E408" s="102"/>
      <c r="F408" s="102"/>
    </row>
    <row r="409" spans="2:6" ht="24.95" customHeight="1">
      <c r="B409" s="102"/>
      <c r="C409" s="102"/>
      <c r="D409" s="102"/>
      <c r="E409" s="102"/>
      <c r="F409" s="102"/>
    </row>
    <row r="410" spans="2:6" ht="24.95" customHeight="1">
      <c r="B410" s="102"/>
      <c r="C410" s="102"/>
      <c r="D410" s="102"/>
      <c r="E410" s="102"/>
      <c r="F410" s="102"/>
    </row>
    <row r="411" spans="2:6" ht="24.95" customHeight="1">
      <c r="B411" s="102"/>
      <c r="C411" s="102"/>
      <c r="D411" s="102"/>
      <c r="E411" s="102"/>
      <c r="F411" s="102"/>
    </row>
    <row r="412" spans="2:6" ht="24.95" customHeight="1">
      <c r="B412" s="102"/>
      <c r="C412" s="102"/>
      <c r="D412" s="102"/>
      <c r="E412" s="102"/>
      <c r="F412" s="102"/>
    </row>
    <row r="413" spans="2:6" ht="24.95" customHeight="1">
      <c r="B413" s="102"/>
      <c r="C413" s="102"/>
      <c r="D413" s="102"/>
      <c r="E413" s="102"/>
      <c r="F413" s="102"/>
    </row>
    <row r="414" spans="2:6" ht="24.95" customHeight="1">
      <c r="B414" s="102"/>
      <c r="C414" s="102"/>
      <c r="D414" s="102"/>
      <c r="E414" s="102"/>
      <c r="F414" s="102"/>
    </row>
    <row r="415" spans="2:6" ht="24.95" customHeight="1">
      <c r="B415" s="102"/>
      <c r="C415" s="102"/>
      <c r="D415" s="102"/>
      <c r="E415" s="102"/>
      <c r="F415" s="102"/>
    </row>
    <row r="416" spans="2:6" ht="24.95" customHeight="1">
      <c r="B416" s="102"/>
      <c r="C416" s="102"/>
      <c r="D416" s="102"/>
      <c r="E416" s="102"/>
      <c r="F416" s="102"/>
    </row>
    <row r="417" spans="2:6" ht="24.95" customHeight="1">
      <c r="B417" s="102"/>
      <c r="C417" s="102"/>
      <c r="D417" s="102"/>
      <c r="E417" s="102"/>
      <c r="F417" s="102"/>
    </row>
    <row r="418" spans="2:6" ht="24.95" customHeight="1">
      <c r="B418" s="102"/>
      <c r="C418" s="102"/>
      <c r="D418" s="102"/>
      <c r="E418" s="102"/>
      <c r="F418" s="102"/>
    </row>
    <row r="419" spans="2:6" ht="24.95" customHeight="1">
      <c r="B419" s="102"/>
      <c r="C419" s="102"/>
      <c r="D419" s="102"/>
      <c r="E419" s="102"/>
      <c r="F419" s="102"/>
    </row>
    <row r="420" spans="2:6" ht="24.95" customHeight="1">
      <c r="B420" s="102"/>
      <c r="C420" s="102"/>
      <c r="D420" s="102"/>
      <c r="E420" s="102"/>
      <c r="F420" s="102"/>
    </row>
    <row r="421" spans="2:6" ht="24.95" customHeight="1">
      <c r="B421" s="102"/>
      <c r="C421" s="102"/>
      <c r="D421" s="102"/>
      <c r="E421" s="102"/>
      <c r="F421" s="102"/>
    </row>
    <row r="422" spans="2:6" ht="24.95" customHeight="1">
      <c r="B422" s="102"/>
      <c r="C422" s="102"/>
      <c r="D422" s="102"/>
      <c r="E422" s="102"/>
      <c r="F422" s="102"/>
    </row>
    <row r="423" spans="2:6" ht="24.95" customHeight="1">
      <c r="B423" s="102"/>
      <c r="C423" s="102"/>
      <c r="D423" s="102"/>
      <c r="E423" s="102"/>
      <c r="F423" s="102"/>
    </row>
    <row r="424" spans="2:6" ht="24.95" customHeight="1">
      <c r="B424" s="102"/>
      <c r="C424" s="102"/>
      <c r="D424" s="102"/>
      <c r="E424" s="102"/>
      <c r="F424" s="102"/>
    </row>
    <row r="425" spans="2:6" ht="24.95" customHeight="1">
      <c r="B425" s="102"/>
      <c r="C425" s="102"/>
      <c r="D425" s="102"/>
      <c r="E425" s="102"/>
      <c r="F425" s="102"/>
    </row>
    <row r="426" spans="2:6" ht="24.95" customHeight="1">
      <c r="B426" s="102"/>
      <c r="C426" s="102"/>
      <c r="D426" s="102"/>
      <c r="E426" s="102"/>
      <c r="F426" s="102"/>
    </row>
    <row r="427" spans="2:6" ht="24.95" customHeight="1">
      <c r="B427" s="102"/>
      <c r="C427" s="102"/>
      <c r="D427" s="102"/>
      <c r="E427" s="102"/>
      <c r="F427" s="102"/>
    </row>
    <row r="428" spans="2:6" ht="24.95" customHeight="1">
      <c r="B428" s="102"/>
      <c r="C428" s="102"/>
      <c r="D428" s="102"/>
      <c r="E428" s="102"/>
      <c r="F428" s="102"/>
    </row>
    <row r="429" spans="2:6" ht="24.95" customHeight="1">
      <c r="B429" s="102"/>
      <c r="C429" s="102"/>
      <c r="D429" s="102"/>
      <c r="E429" s="102"/>
      <c r="F429" s="102"/>
    </row>
    <row r="430" spans="2:6" ht="24.95" customHeight="1">
      <c r="B430" s="102"/>
      <c r="C430" s="102"/>
      <c r="D430" s="102"/>
      <c r="E430" s="102"/>
      <c r="F430" s="102"/>
    </row>
    <row r="431" spans="2:6" ht="24.95" customHeight="1">
      <c r="B431" s="102"/>
      <c r="C431" s="102"/>
      <c r="D431" s="102"/>
      <c r="E431" s="102"/>
      <c r="F431" s="102"/>
    </row>
    <row r="432" spans="2:6" ht="24.95" customHeight="1">
      <c r="B432" s="102"/>
      <c r="C432" s="102"/>
      <c r="D432" s="102"/>
      <c r="E432" s="102"/>
      <c r="F432" s="102"/>
    </row>
    <row r="433" spans="2:6" ht="24.95" customHeight="1">
      <c r="B433" s="102"/>
      <c r="C433" s="102"/>
      <c r="D433" s="102"/>
      <c r="E433" s="102"/>
      <c r="F433" s="102"/>
    </row>
    <row r="434" spans="2:6" ht="24.95" customHeight="1">
      <c r="B434" s="102"/>
      <c r="C434" s="102"/>
      <c r="D434" s="102"/>
      <c r="E434" s="102"/>
      <c r="F434" s="102"/>
    </row>
    <row r="435" spans="2:6" ht="24.95" customHeight="1">
      <c r="B435" s="102"/>
      <c r="C435" s="102"/>
      <c r="D435" s="102"/>
      <c r="E435" s="102"/>
      <c r="F435" s="102"/>
    </row>
    <row r="436" spans="2:6" ht="24.95" customHeight="1">
      <c r="B436" s="102"/>
      <c r="C436" s="102"/>
      <c r="D436" s="102"/>
      <c r="E436" s="102"/>
      <c r="F436" s="102"/>
    </row>
    <row r="437" spans="2:6" ht="24.95" customHeight="1">
      <c r="B437" s="102"/>
      <c r="C437" s="102"/>
      <c r="D437" s="102"/>
      <c r="E437" s="102"/>
      <c r="F437" s="102"/>
    </row>
    <row r="438" spans="2:6" ht="24.95" customHeight="1">
      <c r="B438" s="102"/>
      <c r="C438" s="102"/>
      <c r="D438" s="102"/>
      <c r="E438" s="102"/>
      <c r="F438" s="102"/>
    </row>
    <row r="439" spans="2:6" ht="24.95" customHeight="1">
      <c r="B439" s="102"/>
      <c r="C439" s="102"/>
      <c r="D439" s="102"/>
      <c r="E439" s="102"/>
      <c r="F439" s="102"/>
    </row>
    <row r="440" spans="2:6" ht="24.95" customHeight="1">
      <c r="B440" s="102"/>
      <c r="C440" s="102"/>
      <c r="D440" s="102"/>
      <c r="E440" s="102"/>
      <c r="F440" s="102"/>
    </row>
    <row r="441" spans="2:6" ht="24.95" customHeight="1">
      <c r="B441" s="102"/>
      <c r="C441" s="102"/>
      <c r="D441" s="102"/>
      <c r="E441" s="102"/>
      <c r="F441" s="102"/>
    </row>
    <row r="442" spans="2:6" ht="24.95" customHeight="1">
      <c r="B442" s="102"/>
      <c r="C442" s="102"/>
      <c r="D442" s="102"/>
      <c r="E442" s="102"/>
      <c r="F442" s="102"/>
    </row>
    <row r="443" spans="2:6" ht="24.95" customHeight="1">
      <c r="B443" s="102"/>
      <c r="C443" s="102"/>
      <c r="D443" s="102"/>
      <c r="E443" s="102"/>
      <c r="F443" s="102"/>
    </row>
    <row r="444" spans="2:6" ht="24.95" customHeight="1">
      <c r="B444" s="102"/>
      <c r="C444" s="102"/>
      <c r="D444" s="102"/>
      <c r="E444" s="102"/>
      <c r="F444" s="102"/>
    </row>
    <row r="445" spans="2:6" ht="24.95" customHeight="1">
      <c r="B445" s="102"/>
      <c r="C445" s="102"/>
      <c r="D445" s="102"/>
      <c r="E445" s="102"/>
      <c r="F445" s="102"/>
    </row>
    <row r="446" spans="2:6" ht="24.95" customHeight="1">
      <c r="B446" s="102"/>
      <c r="C446" s="102"/>
      <c r="D446" s="102"/>
      <c r="E446" s="102"/>
      <c r="F446" s="102"/>
    </row>
    <row r="447" spans="2:6" ht="24.95" customHeight="1">
      <c r="B447" s="102"/>
      <c r="C447" s="102"/>
      <c r="D447" s="102"/>
      <c r="E447" s="102"/>
      <c r="F447" s="102"/>
    </row>
    <row r="448" spans="2:6" ht="24.95" customHeight="1">
      <c r="B448" s="102"/>
      <c r="C448" s="102"/>
      <c r="D448" s="102"/>
      <c r="E448" s="102"/>
      <c r="F448" s="102"/>
    </row>
    <row r="449" spans="2:6" ht="24.95" customHeight="1">
      <c r="B449" s="102"/>
      <c r="C449" s="102"/>
      <c r="D449" s="102"/>
      <c r="E449" s="102"/>
      <c r="F449" s="102"/>
    </row>
    <row r="450" spans="2:6" ht="24.95" customHeight="1">
      <c r="B450" s="102"/>
      <c r="C450" s="102"/>
      <c r="D450" s="102"/>
      <c r="E450" s="102"/>
      <c r="F450" s="102"/>
    </row>
    <row r="451" spans="2:6" ht="24.95" customHeight="1">
      <c r="B451" s="102"/>
      <c r="C451" s="102"/>
      <c r="D451" s="102"/>
      <c r="E451" s="102"/>
      <c r="F451" s="102"/>
    </row>
    <row r="452" spans="2:6" ht="24.95" customHeight="1">
      <c r="B452" s="102"/>
      <c r="C452" s="102"/>
      <c r="D452" s="102"/>
      <c r="E452" s="102"/>
      <c r="F452" s="102"/>
    </row>
    <row r="453" spans="2:6" ht="24.95" customHeight="1">
      <c r="B453" s="102"/>
      <c r="C453" s="102"/>
      <c r="D453" s="102"/>
      <c r="E453" s="102"/>
      <c r="F453" s="102"/>
    </row>
    <row r="454" spans="2:6" ht="24.95" customHeight="1">
      <c r="B454" s="102"/>
      <c r="C454" s="102"/>
      <c r="D454" s="102"/>
      <c r="E454" s="102"/>
      <c r="F454" s="102"/>
    </row>
    <row r="455" spans="2:6" ht="24.95" customHeight="1">
      <c r="B455" s="102"/>
      <c r="C455" s="102"/>
      <c r="D455" s="102"/>
      <c r="E455" s="102"/>
      <c r="F455" s="102"/>
    </row>
    <row r="456" spans="2:6" ht="24.95" customHeight="1">
      <c r="B456" s="102"/>
      <c r="C456" s="102"/>
      <c r="D456" s="102"/>
      <c r="E456" s="102"/>
      <c r="F456" s="102"/>
    </row>
    <row r="457" spans="2:6" ht="24.95" customHeight="1">
      <c r="B457" s="102"/>
      <c r="C457" s="102"/>
      <c r="D457" s="102"/>
      <c r="E457" s="102"/>
      <c r="F457" s="102"/>
    </row>
    <row r="458" spans="2:6" ht="24.95" customHeight="1">
      <c r="B458" s="102"/>
      <c r="C458" s="102"/>
      <c r="D458" s="102"/>
      <c r="E458" s="102"/>
      <c r="F458" s="102"/>
    </row>
    <row r="459" spans="2:6" ht="24.95" customHeight="1">
      <c r="B459" s="102"/>
      <c r="C459" s="102"/>
      <c r="D459" s="102"/>
      <c r="E459" s="102"/>
      <c r="F459" s="102"/>
    </row>
    <row r="460" spans="2:6" ht="24.95" customHeight="1">
      <c r="B460" s="102"/>
      <c r="C460" s="102"/>
      <c r="D460" s="102"/>
      <c r="E460" s="102"/>
      <c r="F460" s="102"/>
    </row>
    <row r="461" spans="2:6" ht="24.95" customHeight="1">
      <c r="B461" s="102"/>
      <c r="C461" s="102"/>
      <c r="D461" s="102"/>
      <c r="E461" s="102"/>
      <c r="F461" s="102"/>
    </row>
    <row r="462" spans="2:6" ht="24.95" customHeight="1">
      <c r="B462" s="102"/>
      <c r="C462" s="102"/>
      <c r="D462" s="102"/>
      <c r="E462" s="102"/>
      <c r="F462" s="102"/>
    </row>
    <row r="463" spans="2:6" ht="24.95" customHeight="1">
      <c r="B463" s="102"/>
      <c r="C463" s="102"/>
      <c r="D463" s="102"/>
      <c r="E463" s="102"/>
      <c r="F463" s="102"/>
    </row>
    <row r="464" spans="2:6" ht="24.95" customHeight="1">
      <c r="B464" s="102"/>
      <c r="C464" s="102"/>
      <c r="D464" s="102"/>
      <c r="E464" s="102"/>
      <c r="F464" s="102"/>
    </row>
    <row r="465" spans="2:6" ht="24.95" customHeight="1">
      <c r="B465" s="102"/>
      <c r="C465" s="102"/>
      <c r="D465" s="102"/>
      <c r="E465" s="102"/>
      <c r="F465" s="102"/>
    </row>
    <row r="466" spans="2:6" ht="24.95" customHeight="1">
      <c r="B466" s="102"/>
      <c r="C466" s="102"/>
      <c r="D466" s="102"/>
      <c r="E466" s="102"/>
      <c r="F466" s="102"/>
    </row>
    <row r="467" spans="2:6" ht="24.95" customHeight="1">
      <c r="B467" s="102"/>
      <c r="C467" s="102"/>
      <c r="D467" s="102"/>
      <c r="E467" s="102"/>
      <c r="F467" s="102"/>
    </row>
    <row r="468" spans="2:6" ht="24.95" customHeight="1">
      <c r="B468" s="102"/>
      <c r="C468" s="102"/>
      <c r="D468" s="102"/>
      <c r="E468" s="102"/>
      <c r="F468" s="102"/>
    </row>
    <row r="469" spans="2:6" ht="24.95" customHeight="1">
      <c r="B469" s="102"/>
      <c r="C469" s="102"/>
      <c r="D469" s="102"/>
      <c r="E469" s="102"/>
      <c r="F469" s="102"/>
    </row>
    <row r="470" spans="2:6" ht="24.95" customHeight="1">
      <c r="B470" s="102"/>
      <c r="C470" s="102"/>
      <c r="D470" s="102"/>
      <c r="E470" s="102"/>
      <c r="F470" s="102"/>
    </row>
    <row r="471" spans="2:6" ht="24.95" customHeight="1">
      <c r="B471" s="102"/>
      <c r="C471" s="102"/>
      <c r="D471" s="102"/>
      <c r="E471" s="102"/>
      <c r="F471" s="102"/>
    </row>
    <row r="472" spans="2:6" ht="24.95" customHeight="1">
      <c r="B472" s="102"/>
      <c r="C472" s="102"/>
      <c r="D472" s="102"/>
      <c r="E472" s="102"/>
      <c r="F472" s="102"/>
    </row>
    <row r="473" spans="2:6" ht="24.95" customHeight="1">
      <c r="B473" s="102"/>
      <c r="C473" s="102"/>
      <c r="D473" s="102"/>
      <c r="E473" s="102"/>
      <c r="F473" s="102"/>
    </row>
    <row r="474" spans="2:6" ht="24.95" customHeight="1">
      <c r="B474" s="102"/>
      <c r="C474" s="102"/>
      <c r="D474" s="102"/>
      <c r="E474" s="102"/>
      <c r="F474" s="102"/>
    </row>
    <row r="475" spans="2:6" ht="24.95" customHeight="1">
      <c r="B475" s="102"/>
      <c r="C475" s="102"/>
      <c r="D475" s="102"/>
      <c r="E475" s="102"/>
      <c r="F475" s="102"/>
    </row>
    <row r="476" spans="2:6" ht="24.95" customHeight="1">
      <c r="B476" s="102"/>
      <c r="C476" s="102"/>
      <c r="D476" s="102"/>
      <c r="E476" s="102"/>
      <c r="F476" s="102"/>
    </row>
    <row r="477" spans="2:6" ht="24.95" customHeight="1">
      <c r="B477" s="102"/>
      <c r="C477" s="102"/>
      <c r="D477" s="102"/>
      <c r="E477" s="102"/>
      <c r="F477" s="102"/>
    </row>
    <row r="478" spans="2:6" ht="24.95" customHeight="1">
      <c r="B478" s="102"/>
      <c r="C478" s="102"/>
      <c r="D478" s="102"/>
      <c r="E478" s="102"/>
      <c r="F478" s="102"/>
    </row>
    <row r="479" spans="2:6" ht="24.95" customHeight="1">
      <c r="B479" s="102"/>
      <c r="C479" s="102"/>
      <c r="D479" s="102"/>
      <c r="E479" s="102"/>
      <c r="F479" s="102"/>
    </row>
    <row r="480" spans="2:6" ht="24.95" customHeight="1">
      <c r="B480" s="102"/>
      <c r="C480" s="102"/>
      <c r="D480" s="102"/>
      <c r="E480" s="102"/>
      <c r="F480" s="102"/>
    </row>
    <row r="481" spans="2:6" ht="24.95" customHeight="1">
      <c r="B481" s="102"/>
      <c r="C481" s="102"/>
      <c r="D481" s="102"/>
      <c r="E481" s="102"/>
      <c r="F481" s="102"/>
    </row>
    <row r="482" spans="2:6" ht="24.95" customHeight="1">
      <c r="B482" s="102"/>
      <c r="C482" s="102"/>
      <c r="D482" s="102"/>
      <c r="E482" s="102"/>
      <c r="F482" s="102"/>
    </row>
    <row r="483" spans="2:6" ht="24.95" customHeight="1">
      <c r="B483" s="102"/>
      <c r="C483" s="102"/>
      <c r="D483" s="102"/>
      <c r="E483" s="102"/>
      <c r="F483" s="102"/>
    </row>
    <row r="484" spans="2:6" ht="24.95" customHeight="1">
      <c r="B484" s="102"/>
      <c r="C484" s="102"/>
      <c r="D484" s="102"/>
      <c r="E484" s="102"/>
      <c r="F484" s="102"/>
    </row>
    <row r="485" spans="2:6" ht="24.95" customHeight="1">
      <c r="B485" s="102"/>
      <c r="C485" s="102"/>
      <c r="D485" s="102"/>
      <c r="E485" s="102"/>
      <c r="F485" s="102"/>
    </row>
    <row r="486" spans="2:6" ht="24.95" customHeight="1">
      <c r="B486" s="102"/>
      <c r="C486" s="102"/>
      <c r="D486" s="102"/>
      <c r="E486" s="102"/>
      <c r="F486" s="102"/>
    </row>
    <row r="487" spans="2:6" ht="24.95" customHeight="1">
      <c r="B487" s="102"/>
      <c r="C487" s="102"/>
      <c r="D487" s="102"/>
      <c r="E487" s="102"/>
      <c r="F487" s="102"/>
    </row>
    <row r="488" spans="2:6" ht="24.95" customHeight="1">
      <c r="B488" s="102"/>
      <c r="C488" s="102"/>
      <c r="D488" s="102"/>
      <c r="E488" s="102"/>
      <c r="F488" s="102"/>
    </row>
    <row r="489" spans="2:6" ht="24.95" customHeight="1">
      <c r="B489" s="102"/>
      <c r="C489" s="102"/>
      <c r="D489" s="102"/>
      <c r="E489" s="102"/>
      <c r="F489" s="102"/>
    </row>
    <row r="490" spans="2:6" ht="24.95" customHeight="1">
      <c r="B490" s="102"/>
      <c r="C490" s="102"/>
      <c r="D490" s="102"/>
      <c r="E490" s="102"/>
      <c r="F490" s="102"/>
    </row>
    <row r="491" spans="2:6" ht="24.95" customHeight="1">
      <c r="B491" s="102"/>
      <c r="C491" s="102"/>
      <c r="D491" s="102"/>
      <c r="E491" s="102"/>
      <c r="F491" s="102"/>
    </row>
    <row r="492" spans="2:6" ht="24.95" customHeight="1">
      <c r="B492" s="102"/>
      <c r="C492" s="102"/>
      <c r="D492" s="102"/>
      <c r="E492" s="102"/>
      <c r="F492" s="102"/>
    </row>
    <row r="493" spans="2:6" ht="24.95" customHeight="1">
      <c r="B493" s="102"/>
      <c r="C493" s="102"/>
      <c r="D493" s="102"/>
      <c r="E493" s="102"/>
      <c r="F493" s="102"/>
    </row>
    <row r="494" spans="2:6" ht="24.95" customHeight="1">
      <c r="B494" s="102"/>
      <c r="C494" s="102"/>
      <c r="D494" s="102"/>
      <c r="E494" s="102"/>
      <c r="F494" s="102"/>
    </row>
    <row r="495" spans="2:6" ht="24.95" customHeight="1">
      <c r="B495" s="102"/>
      <c r="C495" s="102"/>
      <c r="D495" s="102"/>
      <c r="E495" s="102"/>
      <c r="F495" s="102"/>
    </row>
    <row r="496" spans="2:6" ht="24.95" customHeight="1">
      <c r="B496" s="102"/>
      <c r="C496" s="102"/>
      <c r="D496" s="102"/>
      <c r="E496" s="102"/>
      <c r="F496" s="102"/>
    </row>
    <row r="497" spans="2:6" ht="24.95" customHeight="1">
      <c r="B497" s="102"/>
      <c r="C497" s="102"/>
      <c r="D497" s="102"/>
      <c r="E497" s="102"/>
      <c r="F497" s="102"/>
    </row>
    <row r="498" spans="2:6" ht="24.95" customHeight="1">
      <c r="B498" s="102"/>
      <c r="C498" s="102"/>
      <c r="D498" s="102"/>
      <c r="E498" s="102"/>
      <c r="F498" s="102"/>
    </row>
    <row r="499" spans="2:6" ht="24.95" customHeight="1">
      <c r="B499" s="102"/>
      <c r="C499" s="102"/>
      <c r="D499" s="102"/>
      <c r="E499" s="102"/>
      <c r="F499" s="102"/>
    </row>
    <row r="500" spans="2:6" ht="24.95" customHeight="1">
      <c r="B500" s="102"/>
      <c r="C500" s="102"/>
      <c r="D500" s="102"/>
      <c r="E500" s="102"/>
      <c r="F500" s="102"/>
    </row>
    <row r="501" spans="2:6" ht="24.95" customHeight="1">
      <c r="B501" s="102"/>
      <c r="C501" s="102"/>
      <c r="D501" s="102"/>
      <c r="E501" s="102"/>
      <c r="F501" s="102"/>
    </row>
    <row r="502" spans="2:6" ht="24.95" customHeight="1">
      <c r="B502" s="102"/>
      <c r="C502" s="102"/>
      <c r="D502" s="102"/>
      <c r="E502" s="102"/>
      <c r="F502" s="102"/>
    </row>
    <row r="503" spans="2:6" ht="24.95" customHeight="1">
      <c r="B503" s="102"/>
      <c r="C503" s="102"/>
      <c r="D503" s="102"/>
      <c r="E503" s="102"/>
      <c r="F503" s="102"/>
    </row>
    <row r="504" spans="2:6" ht="24.95" customHeight="1">
      <c r="B504" s="102"/>
      <c r="C504" s="102"/>
      <c r="D504" s="102"/>
      <c r="E504" s="102"/>
      <c r="F504" s="102"/>
    </row>
    <row r="505" spans="2:6" ht="24.95" customHeight="1">
      <c r="B505" s="102"/>
      <c r="C505" s="102"/>
      <c r="D505" s="102"/>
      <c r="E505" s="102"/>
      <c r="F505" s="102"/>
    </row>
    <row r="506" spans="2:6" ht="24.95" customHeight="1">
      <c r="B506" s="102"/>
      <c r="C506" s="102"/>
      <c r="D506" s="102"/>
      <c r="E506" s="102"/>
      <c r="F506" s="102"/>
    </row>
    <row r="507" spans="2:6" ht="24.95" customHeight="1">
      <c r="B507" s="102"/>
      <c r="C507" s="102"/>
      <c r="D507" s="102"/>
      <c r="E507" s="102"/>
      <c r="F507" s="102"/>
    </row>
    <row r="508" spans="2:6" ht="24.95" customHeight="1">
      <c r="B508" s="102"/>
      <c r="C508" s="102"/>
      <c r="D508" s="102"/>
      <c r="E508" s="102"/>
      <c r="F508" s="102"/>
    </row>
    <row r="509" spans="2:6" ht="24.95" customHeight="1">
      <c r="B509" s="102"/>
      <c r="C509" s="102"/>
      <c r="D509" s="102"/>
      <c r="E509" s="102"/>
      <c r="F509" s="102"/>
    </row>
    <row r="510" spans="2:6" ht="24.95" customHeight="1">
      <c r="B510" s="102"/>
      <c r="C510" s="102"/>
      <c r="D510" s="102"/>
      <c r="E510" s="102"/>
      <c r="F510" s="102"/>
    </row>
    <row r="511" spans="2:6" ht="24.95" customHeight="1">
      <c r="B511" s="102"/>
      <c r="C511" s="102"/>
      <c r="D511" s="102"/>
      <c r="E511" s="102"/>
      <c r="F511" s="102"/>
    </row>
    <row r="512" spans="2:6" ht="24.95" customHeight="1">
      <c r="B512" s="102"/>
      <c r="C512" s="102"/>
      <c r="D512" s="102"/>
      <c r="E512" s="102"/>
      <c r="F512" s="102"/>
    </row>
    <row r="513" spans="2:6" ht="24.95" customHeight="1">
      <c r="B513" s="102"/>
      <c r="C513" s="102"/>
      <c r="D513" s="102"/>
      <c r="E513" s="102"/>
      <c r="F513" s="102"/>
    </row>
    <row r="514" spans="2:6" ht="24.95" customHeight="1">
      <c r="B514" s="102"/>
      <c r="C514" s="102"/>
      <c r="D514" s="102"/>
      <c r="E514" s="102"/>
      <c r="F514" s="102"/>
    </row>
    <row r="515" spans="2:6" ht="24.95" customHeight="1">
      <c r="B515" s="102"/>
      <c r="C515" s="102"/>
      <c r="D515" s="102"/>
      <c r="E515" s="102"/>
      <c r="F515" s="102"/>
    </row>
    <row r="516" spans="2:6" ht="24.95" customHeight="1">
      <c r="B516" s="102"/>
      <c r="C516" s="102"/>
      <c r="D516" s="102"/>
      <c r="E516" s="102"/>
      <c r="F516" s="102"/>
    </row>
    <row r="517" spans="2:6" ht="24.95" customHeight="1">
      <c r="B517" s="102"/>
      <c r="C517" s="102"/>
      <c r="D517" s="102"/>
      <c r="E517" s="102"/>
      <c r="F517" s="102"/>
    </row>
    <row r="518" spans="2:6" ht="24.95" customHeight="1">
      <c r="B518" s="102"/>
      <c r="C518" s="102"/>
      <c r="D518" s="102"/>
      <c r="E518" s="102"/>
      <c r="F518" s="102"/>
    </row>
    <row r="519" spans="2:6" ht="24.95" customHeight="1">
      <c r="B519" s="102"/>
      <c r="C519" s="102"/>
      <c r="D519" s="102"/>
      <c r="E519" s="102"/>
      <c r="F519" s="102"/>
    </row>
    <row r="520" spans="2:6" ht="24.95" customHeight="1">
      <c r="B520" s="102"/>
      <c r="C520" s="102"/>
      <c r="D520" s="102"/>
      <c r="E520" s="102"/>
      <c r="F520" s="102"/>
    </row>
    <row r="521" spans="2:6" ht="24.95" customHeight="1">
      <c r="B521" s="102"/>
      <c r="C521" s="102"/>
      <c r="D521" s="102"/>
      <c r="E521" s="102"/>
      <c r="F521" s="102"/>
    </row>
    <row r="522" spans="2:6" ht="24.95" customHeight="1">
      <c r="B522" s="102"/>
      <c r="C522" s="102"/>
      <c r="D522" s="102"/>
      <c r="E522" s="102"/>
      <c r="F522" s="102"/>
    </row>
    <row r="523" spans="2:6" ht="24.95" customHeight="1">
      <c r="B523" s="102"/>
      <c r="C523" s="102"/>
      <c r="D523" s="102"/>
      <c r="E523" s="102"/>
      <c r="F523" s="102"/>
    </row>
    <row r="524" spans="2:6" ht="24.95" customHeight="1">
      <c r="B524" s="102"/>
      <c r="C524" s="102"/>
      <c r="D524" s="102"/>
      <c r="E524" s="102"/>
      <c r="F524" s="102"/>
    </row>
    <row r="525" spans="2:6" ht="24.95" customHeight="1">
      <c r="B525" s="102"/>
      <c r="C525" s="102"/>
      <c r="D525" s="102"/>
      <c r="E525" s="102"/>
      <c r="F525" s="102"/>
    </row>
    <row r="526" spans="2:6" ht="24.95" customHeight="1">
      <c r="B526" s="102"/>
      <c r="C526" s="102"/>
      <c r="D526" s="102"/>
      <c r="E526" s="102"/>
      <c r="F526" s="102"/>
    </row>
    <row r="527" spans="2:6" ht="24.95" customHeight="1">
      <c r="B527" s="102"/>
      <c r="C527" s="102"/>
      <c r="D527" s="102"/>
      <c r="E527" s="102"/>
      <c r="F527" s="102"/>
    </row>
    <row r="528" spans="2:6" ht="24.95" customHeight="1">
      <c r="B528" s="102"/>
      <c r="C528" s="102"/>
      <c r="D528" s="102"/>
      <c r="E528" s="102"/>
      <c r="F528" s="102"/>
    </row>
    <row r="529" spans="2:6" ht="24.95" customHeight="1">
      <c r="B529" s="102"/>
      <c r="C529" s="102"/>
      <c r="D529" s="102"/>
      <c r="E529" s="102"/>
      <c r="F529" s="102"/>
    </row>
    <row r="530" spans="2:6" ht="24.95" customHeight="1">
      <c r="B530" s="102"/>
      <c r="C530" s="102"/>
      <c r="D530" s="102"/>
      <c r="E530" s="102"/>
      <c r="F530" s="102"/>
    </row>
    <row r="531" spans="2:6" ht="24.95" customHeight="1">
      <c r="B531" s="102"/>
      <c r="C531" s="102"/>
      <c r="D531" s="102"/>
      <c r="E531" s="102"/>
      <c r="F531" s="102"/>
    </row>
    <row r="532" spans="2:6" ht="24.95" customHeight="1">
      <c r="B532" s="102"/>
      <c r="C532" s="102"/>
      <c r="D532" s="102"/>
      <c r="E532" s="102"/>
      <c r="F532" s="102"/>
    </row>
    <row r="533" spans="2:6" ht="24.95" customHeight="1">
      <c r="B533" s="102"/>
      <c r="C533" s="102"/>
      <c r="D533" s="102"/>
      <c r="E533" s="102"/>
      <c r="F533" s="102"/>
    </row>
    <row r="534" spans="2:6" ht="24.95" customHeight="1">
      <c r="B534" s="102"/>
      <c r="C534" s="102"/>
      <c r="D534" s="102"/>
      <c r="E534" s="102"/>
      <c r="F534" s="102"/>
    </row>
    <row r="535" spans="2:6" ht="24.95" customHeight="1">
      <c r="B535" s="102"/>
      <c r="C535" s="102"/>
      <c r="D535" s="102"/>
      <c r="E535" s="102"/>
      <c r="F535" s="102"/>
    </row>
    <row r="536" spans="2:6" ht="24.95" customHeight="1">
      <c r="B536" s="102"/>
      <c r="C536" s="102"/>
      <c r="D536" s="102"/>
      <c r="E536" s="102"/>
      <c r="F536" s="102"/>
    </row>
    <row r="537" spans="2:6" ht="24.95" customHeight="1">
      <c r="B537" s="102"/>
      <c r="C537" s="102"/>
      <c r="D537" s="102"/>
      <c r="E537" s="102"/>
      <c r="F537" s="102"/>
    </row>
    <row r="538" spans="2:6" ht="24.95" customHeight="1">
      <c r="B538" s="102"/>
      <c r="C538" s="102"/>
      <c r="D538" s="102"/>
      <c r="E538" s="102"/>
      <c r="F538" s="102"/>
    </row>
    <row r="539" spans="2:6" ht="24.95" customHeight="1">
      <c r="B539" s="102"/>
      <c r="C539" s="102"/>
      <c r="D539" s="102"/>
      <c r="E539" s="102"/>
      <c r="F539" s="102"/>
    </row>
    <row r="540" spans="2:6" ht="24.95" customHeight="1">
      <c r="B540" s="102"/>
      <c r="C540" s="102"/>
      <c r="D540" s="102"/>
      <c r="E540" s="102"/>
      <c r="F540" s="102"/>
    </row>
    <row r="541" spans="2:6" ht="24.95" customHeight="1">
      <c r="B541" s="102"/>
      <c r="C541" s="102"/>
      <c r="D541" s="102"/>
      <c r="E541" s="102"/>
      <c r="F541" s="102"/>
    </row>
    <row r="542" spans="2:6" ht="24.95" customHeight="1">
      <c r="B542" s="102"/>
      <c r="C542" s="102"/>
      <c r="D542" s="102"/>
      <c r="E542" s="102"/>
      <c r="F542" s="102"/>
    </row>
    <row r="543" spans="2:6" ht="24.95" customHeight="1">
      <c r="B543" s="102"/>
      <c r="C543" s="102"/>
      <c r="D543" s="102"/>
      <c r="E543" s="102"/>
      <c r="F543" s="102"/>
    </row>
    <row r="544" spans="2:6" ht="24.95" customHeight="1">
      <c r="B544" s="102"/>
      <c r="C544" s="102"/>
      <c r="D544" s="102"/>
      <c r="E544" s="102"/>
      <c r="F544" s="102"/>
    </row>
    <row r="545" spans="2:6" ht="24.95" customHeight="1">
      <c r="B545" s="102"/>
      <c r="C545" s="102"/>
      <c r="D545" s="102"/>
      <c r="E545" s="102"/>
      <c r="F545" s="102"/>
    </row>
    <row r="546" spans="2:6" ht="24.95" customHeight="1">
      <c r="B546" s="102"/>
      <c r="C546" s="102"/>
      <c r="D546" s="102"/>
      <c r="E546" s="102"/>
      <c r="F546" s="102"/>
    </row>
    <row r="547" spans="2:6" ht="24.95" customHeight="1">
      <c r="B547" s="102"/>
      <c r="C547" s="102"/>
      <c r="D547" s="102"/>
      <c r="E547" s="102"/>
      <c r="F547" s="102"/>
    </row>
    <row r="548" spans="2:6" ht="24.95" customHeight="1">
      <c r="B548" s="102"/>
      <c r="C548" s="102"/>
      <c r="D548" s="102"/>
      <c r="E548" s="102"/>
      <c r="F548" s="102"/>
    </row>
    <row r="549" spans="2:6" ht="24.95" customHeight="1">
      <c r="B549" s="102"/>
      <c r="C549" s="102"/>
      <c r="D549" s="102"/>
      <c r="E549" s="102"/>
      <c r="F549" s="102"/>
    </row>
    <row r="550" spans="2:6" ht="24.95" customHeight="1">
      <c r="B550" s="102"/>
      <c r="C550" s="102"/>
      <c r="D550" s="102"/>
      <c r="E550" s="102"/>
      <c r="F550" s="102"/>
    </row>
    <row r="551" spans="2:6" ht="24.95" customHeight="1">
      <c r="B551" s="102"/>
      <c r="C551" s="102"/>
      <c r="D551" s="102"/>
      <c r="E551" s="102"/>
      <c r="F551" s="102"/>
    </row>
    <row r="552" spans="2:6" ht="24.95" customHeight="1">
      <c r="B552" s="102"/>
      <c r="C552" s="102"/>
      <c r="D552" s="102"/>
      <c r="E552" s="102"/>
      <c r="F552" s="102"/>
    </row>
    <row r="553" spans="2:6" ht="24.95" customHeight="1">
      <c r="B553" s="102"/>
      <c r="C553" s="102"/>
      <c r="D553" s="102"/>
      <c r="E553" s="102"/>
      <c r="F553" s="102"/>
    </row>
    <row r="554" spans="2:6" ht="24.95" customHeight="1">
      <c r="B554" s="102"/>
      <c r="C554" s="102"/>
      <c r="D554" s="102"/>
      <c r="E554" s="102"/>
      <c r="F554" s="102"/>
    </row>
    <row r="555" spans="2:6" ht="24.95" customHeight="1">
      <c r="B555" s="102"/>
      <c r="C555" s="102"/>
      <c r="D555" s="102"/>
      <c r="E555" s="102"/>
      <c r="F555" s="102"/>
    </row>
    <row r="556" spans="2:6" ht="24.95" customHeight="1">
      <c r="B556" s="102"/>
      <c r="C556" s="102"/>
      <c r="D556" s="102"/>
      <c r="E556" s="102"/>
      <c r="F556" s="102"/>
    </row>
    <row r="557" spans="2:6" ht="24.95" customHeight="1">
      <c r="B557" s="102"/>
      <c r="C557" s="102"/>
      <c r="D557" s="102"/>
      <c r="E557" s="102"/>
      <c r="F557" s="102"/>
    </row>
    <row r="558" spans="2:6" ht="24.95" customHeight="1">
      <c r="B558" s="102"/>
      <c r="C558" s="102"/>
      <c r="D558" s="102"/>
      <c r="E558" s="102"/>
      <c r="F558" s="102"/>
    </row>
    <row r="559" spans="2:6" ht="24.95" customHeight="1">
      <c r="B559" s="102"/>
      <c r="C559" s="102"/>
      <c r="D559" s="102"/>
      <c r="E559" s="102"/>
      <c r="F559" s="102"/>
    </row>
    <row r="560" spans="2:6" ht="24.95" customHeight="1">
      <c r="B560" s="102"/>
      <c r="C560" s="102"/>
      <c r="D560" s="102"/>
      <c r="E560" s="102"/>
      <c r="F560" s="102"/>
    </row>
    <row r="561" spans="2:6" ht="24.95" customHeight="1">
      <c r="B561" s="102"/>
      <c r="C561" s="102"/>
      <c r="D561" s="102"/>
      <c r="E561" s="102"/>
      <c r="F561" s="102"/>
    </row>
    <row r="562" spans="2:6" ht="24.95" customHeight="1">
      <c r="B562" s="102"/>
      <c r="C562" s="102"/>
      <c r="D562" s="102"/>
      <c r="E562" s="102"/>
      <c r="F562" s="102"/>
    </row>
    <row r="563" spans="2:6" ht="24.95" customHeight="1">
      <c r="B563" s="102"/>
      <c r="C563" s="102"/>
      <c r="D563" s="102"/>
      <c r="E563" s="102"/>
      <c r="F563" s="102"/>
    </row>
    <row r="564" spans="2:6" ht="24.95" customHeight="1">
      <c r="B564" s="102"/>
      <c r="C564" s="102"/>
      <c r="D564" s="102"/>
      <c r="E564" s="102"/>
      <c r="F564" s="102"/>
    </row>
    <row r="565" spans="2:6" ht="24.95" customHeight="1">
      <c r="B565" s="102"/>
      <c r="C565" s="102"/>
      <c r="D565" s="102"/>
      <c r="E565" s="102"/>
      <c r="F565" s="102"/>
    </row>
    <row r="566" spans="2:6" ht="24.95" customHeight="1">
      <c r="B566" s="102"/>
      <c r="C566" s="102"/>
      <c r="D566" s="102"/>
      <c r="E566" s="102"/>
      <c r="F566" s="102"/>
    </row>
    <row r="567" spans="2:6" ht="24.95" customHeight="1">
      <c r="B567" s="102"/>
      <c r="C567" s="102"/>
      <c r="D567" s="102"/>
      <c r="E567" s="102"/>
      <c r="F567" s="102"/>
    </row>
    <row r="568" spans="2:6" ht="24.95" customHeight="1">
      <c r="B568" s="102"/>
      <c r="C568" s="102"/>
      <c r="D568" s="102"/>
      <c r="E568" s="102"/>
      <c r="F568" s="102"/>
    </row>
    <row r="569" spans="2:6" ht="24.95" customHeight="1">
      <c r="B569" s="102"/>
      <c r="C569" s="102"/>
      <c r="D569" s="102"/>
      <c r="E569" s="102"/>
      <c r="F569" s="102"/>
    </row>
    <row r="570" spans="2:6" ht="24.95" customHeight="1">
      <c r="B570" s="102"/>
      <c r="C570" s="102"/>
      <c r="D570" s="102"/>
      <c r="E570" s="102"/>
      <c r="F570" s="102"/>
    </row>
    <row r="571" spans="2:6" ht="24.95" customHeight="1">
      <c r="B571" s="102"/>
      <c r="C571" s="102"/>
      <c r="D571" s="102"/>
      <c r="E571" s="102"/>
      <c r="F571" s="102"/>
    </row>
    <row r="572" spans="2:6" ht="24.95" customHeight="1">
      <c r="B572" s="102"/>
      <c r="C572" s="102"/>
      <c r="D572" s="102"/>
      <c r="E572" s="102"/>
      <c r="F572" s="102"/>
    </row>
    <row r="573" spans="2:6" ht="24.95" customHeight="1">
      <c r="B573" s="102"/>
      <c r="C573" s="102"/>
      <c r="D573" s="102"/>
      <c r="E573" s="102"/>
      <c r="F573" s="102"/>
    </row>
    <row r="574" spans="2:6" ht="24.95" customHeight="1">
      <c r="B574" s="102"/>
      <c r="C574" s="102"/>
      <c r="D574" s="102"/>
      <c r="E574" s="102"/>
      <c r="F574" s="102"/>
    </row>
    <row r="575" spans="2:6" ht="24.95" customHeight="1">
      <c r="B575" s="102"/>
      <c r="C575" s="102"/>
      <c r="D575" s="102"/>
      <c r="E575" s="102"/>
      <c r="F575" s="102"/>
    </row>
    <row r="576" spans="2:6" ht="24.95" customHeight="1">
      <c r="B576" s="102"/>
      <c r="C576" s="102"/>
      <c r="D576" s="102"/>
      <c r="E576" s="102"/>
      <c r="F576" s="102"/>
    </row>
    <row r="577" spans="2:6" ht="24.95" customHeight="1">
      <c r="B577" s="102"/>
      <c r="C577" s="102"/>
      <c r="D577" s="102"/>
      <c r="E577" s="102"/>
      <c r="F577" s="102"/>
    </row>
    <row r="578" spans="2:6" ht="24.95" customHeight="1">
      <c r="B578" s="102"/>
      <c r="C578" s="102"/>
      <c r="D578" s="102"/>
      <c r="E578" s="102"/>
      <c r="F578" s="102"/>
    </row>
    <row r="579" spans="2:6" ht="24.95" customHeight="1">
      <c r="B579" s="102"/>
      <c r="C579" s="102"/>
      <c r="D579" s="102"/>
      <c r="E579" s="102"/>
      <c r="F579" s="102"/>
    </row>
    <row r="580" spans="2:6" ht="24.95" customHeight="1">
      <c r="B580" s="102"/>
      <c r="C580" s="102"/>
      <c r="D580" s="102"/>
      <c r="E580" s="102"/>
      <c r="F580" s="102"/>
    </row>
    <row r="581" spans="2:6" ht="24.95" customHeight="1">
      <c r="B581" s="102"/>
      <c r="C581" s="102"/>
      <c r="D581" s="102"/>
      <c r="E581" s="102"/>
      <c r="F581" s="102"/>
    </row>
    <row r="582" spans="2:6" ht="24.95" customHeight="1">
      <c r="B582" s="102"/>
      <c r="C582" s="102"/>
      <c r="D582" s="102"/>
      <c r="E582" s="102"/>
      <c r="F582" s="102"/>
    </row>
    <row r="583" spans="2:6" ht="24.95" customHeight="1">
      <c r="B583" s="102"/>
      <c r="C583" s="102"/>
      <c r="D583" s="102"/>
      <c r="E583" s="102"/>
      <c r="F583" s="102"/>
    </row>
    <row r="584" spans="2:6" ht="24.95" customHeight="1">
      <c r="B584" s="102"/>
      <c r="C584" s="102"/>
      <c r="D584" s="102"/>
      <c r="E584" s="102"/>
      <c r="F584" s="102"/>
    </row>
    <row r="585" spans="2:6" ht="24.95" customHeight="1">
      <c r="B585" s="102"/>
      <c r="C585" s="102"/>
      <c r="D585" s="102"/>
      <c r="E585" s="102"/>
      <c r="F585" s="102"/>
    </row>
    <row r="586" spans="2:6" ht="24.95" customHeight="1">
      <c r="B586" s="102"/>
      <c r="C586" s="102"/>
      <c r="D586" s="102"/>
      <c r="E586" s="102"/>
      <c r="F586" s="102"/>
    </row>
    <row r="587" spans="2:6" ht="24.95" customHeight="1">
      <c r="B587" s="102"/>
      <c r="C587" s="102"/>
      <c r="D587" s="102"/>
      <c r="E587" s="102"/>
      <c r="F587" s="102"/>
    </row>
    <row r="588" spans="2:6" ht="24.95" customHeight="1">
      <c r="B588" s="102"/>
      <c r="C588" s="102"/>
      <c r="D588" s="102"/>
      <c r="E588" s="102"/>
      <c r="F588" s="102"/>
    </row>
    <row r="589" spans="2:6" ht="24.95" customHeight="1">
      <c r="B589" s="102"/>
      <c r="C589" s="102"/>
      <c r="D589" s="102"/>
      <c r="E589" s="102"/>
      <c r="F589" s="102"/>
    </row>
    <row r="590" spans="2:6" ht="24.95" customHeight="1">
      <c r="B590" s="102"/>
      <c r="C590" s="102"/>
      <c r="D590" s="102"/>
      <c r="E590" s="102"/>
      <c r="F590" s="102"/>
    </row>
    <row r="591" spans="2:6" ht="24.95" customHeight="1">
      <c r="B591" s="102"/>
      <c r="C591" s="102"/>
      <c r="D591" s="102"/>
      <c r="E591" s="102"/>
      <c r="F591" s="102"/>
    </row>
    <row r="592" spans="2:6" ht="24.95" customHeight="1">
      <c r="B592" s="102"/>
      <c r="C592" s="102"/>
      <c r="D592" s="102"/>
      <c r="E592" s="102"/>
      <c r="F592" s="102"/>
    </row>
    <row r="593" spans="2:6" ht="24.95" customHeight="1">
      <c r="B593" s="102"/>
      <c r="C593" s="102"/>
      <c r="D593" s="102"/>
      <c r="E593" s="102"/>
      <c r="F593" s="102"/>
    </row>
    <row r="594" spans="2:6" ht="24.95" customHeight="1">
      <c r="B594" s="102"/>
      <c r="C594" s="102"/>
      <c r="D594" s="102"/>
      <c r="E594" s="102"/>
      <c r="F594" s="102"/>
    </row>
    <row r="595" spans="2:6" ht="24.95" customHeight="1">
      <c r="B595" s="102"/>
      <c r="C595" s="102"/>
      <c r="D595" s="102"/>
      <c r="E595" s="102"/>
      <c r="F595" s="102"/>
    </row>
    <row r="596" spans="2:6" ht="24.95" customHeight="1">
      <c r="B596" s="102"/>
      <c r="C596" s="102"/>
      <c r="D596" s="102"/>
      <c r="E596" s="102"/>
      <c r="F596" s="102"/>
    </row>
    <row r="597" spans="2:6" ht="24.95" customHeight="1">
      <c r="B597" s="102"/>
      <c r="C597" s="102"/>
      <c r="D597" s="102"/>
      <c r="E597" s="102"/>
      <c r="F597" s="102"/>
    </row>
    <row r="598" spans="2:6" ht="24.95" customHeight="1">
      <c r="B598" s="102"/>
      <c r="C598" s="102"/>
      <c r="D598" s="102"/>
      <c r="E598" s="102"/>
      <c r="F598" s="102"/>
    </row>
    <row r="599" spans="2:6" ht="24.95" customHeight="1">
      <c r="B599" s="102"/>
      <c r="C599" s="102"/>
      <c r="D599" s="102"/>
      <c r="E599" s="102"/>
      <c r="F599" s="102"/>
    </row>
    <row r="600" spans="2:6" ht="24.95" customHeight="1">
      <c r="B600" s="102"/>
      <c r="C600" s="102"/>
      <c r="D600" s="102"/>
      <c r="E600" s="102"/>
      <c r="F600" s="102"/>
    </row>
    <row r="601" spans="2:6" ht="24.95" customHeight="1">
      <c r="B601" s="102"/>
      <c r="C601" s="102"/>
      <c r="D601" s="102"/>
      <c r="E601" s="102"/>
      <c r="F601" s="102"/>
    </row>
    <row r="602" spans="2:6" ht="24.95" customHeight="1">
      <c r="B602" s="102"/>
      <c r="C602" s="102"/>
      <c r="D602" s="102"/>
      <c r="E602" s="102"/>
      <c r="F602" s="102"/>
    </row>
    <row r="603" spans="2:6" ht="24.95" customHeight="1">
      <c r="B603" s="102"/>
      <c r="C603" s="102"/>
      <c r="D603" s="102"/>
      <c r="E603" s="102"/>
      <c r="F603" s="102"/>
    </row>
    <row r="604" spans="2:6" ht="24.95" customHeight="1">
      <c r="B604" s="102"/>
      <c r="C604" s="102"/>
      <c r="D604" s="102"/>
      <c r="E604" s="102"/>
      <c r="F604" s="102"/>
    </row>
    <row r="605" spans="2:6" ht="24.95" customHeight="1">
      <c r="B605" s="102"/>
      <c r="C605" s="102"/>
      <c r="D605" s="102"/>
      <c r="E605" s="102"/>
      <c r="F605" s="102"/>
    </row>
    <row r="606" spans="2:6" ht="24.95" customHeight="1">
      <c r="B606" s="102"/>
      <c r="C606" s="102"/>
      <c r="D606" s="102"/>
      <c r="E606" s="102"/>
      <c r="F606" s="102"/>
    </row>
    <row r="607" spans="2:6" ht="24.95" customHeight="1">
      <c r="B607" s="102"/>
      <c r="C607" s="102"/>
      <c r="D607" s="102"/>
      <c r="E607" s="102"/>
      <c r="F607" s="102"/>
    </row>
    <row r="608" spans="2:6" ht="24.95" customHeight="1">
      <c r="B608" s="102"/>
      <c r="C608" s="102"/>
      <c r="D608" s="102"/>
      <c r="E608" s="102"/>
      <c r="F608" s="102"/>
    </row>
    <row r="609" spans="2:6" ht="24.95" customHeight="1">
      <c r="B609" s="102"/>
      <c r="C609" s="102"/>
      <c r="D609" s="102"/>
      <c r="E609" s="102"/>
      <c r="F609" s="102"/>
    </row>
    <row r="610" spans="2:6" ht="24.95" customHeight="1">
      <c r="B610" s="102"/>
      <c r="C610" s="102"/>
      <c r="D610" s="102"/>
      <c r="E610" s="102"/>
      <c r="F610" s="102"/>
    </row>
    <row r="611" spans="2:6" ht="24.95" customHeight="1">
      <c r="B611" s="102"/>
      <c r="C611" s="102"/>
      <c r="D611" s="102"/>
      <c r="E611" s="102"/>
      <c r="F611" s="102"/>
    </row>
    <row r="612" spans="2:6" ht="24.95" customHeight="1">
      <c r="B612" s="102"/>
      <c r="C612" s="102"/>
      <c r="D612" s="102"/>
      <c r="E612" s="102"/>
      <c r="F612" s="102"/>
    </row>
    <row r="613" spans="2:6" ht="24.95" customHeight="1">
      <c r="B613" s="102"/>
      <c r="C613" s="102"/>
      <c r="D613" s="102"/>
      <c r="E613" s="102"/>
      <c r="F613" s="102"/>
    </row>
    <row r="614" spans="2:6" ht="24.95" customHeight="1">
      <c r="B614" s="102"/>
      <c r="C614" s="102"/>
      <c r="D614" s="102"/>
      <c r="E614" s="102"/>
      <c r="F614" s="102"/>
    </row>
    <row r="615" spans="2:6" ht="24.95" customHeight="1">
      <c r="B615" s="102"/>
      <c r="C615" s="102"/>
      <c r="D615" s="102"/>
      <c r="E615" s="102"/>
      <c r="F615" s="102"/>
    </row>
    <row r="616" spans="2:6" ht="24.95" customHeight="1">
      <c r="B616" s="102"/>
      <c r="C616" s="102"/>
      <c r="D616" s="102"/>
      <c r="E616" s="102"/>
      <c r="F616" s="102"/>
    </row>
    <row r="617" spans="2:6" ht="24.95" customHeight="1">
      <c r="B617" s="102"/>
      <c r="C617" s="102"/>
      <c r="D617" s="102"/>
      <c r="E617" s="102"/>
      <c r="F617" s="102"/>
    </row>
    <row r="618" spans="2:6" ht="24.95" customHeight="1">
      <c r="B618" s="102"/>
      <c r="C618" s="102"/>
      <c r="D618" s="102"/>
      <c r="E618" s="102"/>
      <c r="F618" s="102"/>
    </row>
    <row r="619" spans="2:6" ht="24.95" customHeight="1">
      <c r="B619" s="102"/>
      <c r="C619" s="102"/>
      <c r="D619" s="102"/>
      <c r="E619" s="102"/>
      <c r="F619" s="102"/>
    </row>
    <row r="620" spans="2:6" ht="24.95" customHeight="1">
      <c r="B620" s="102"/>
      <c r="C620" s="102"/>
      <c r="D620" s="102"/>
      <c r="E620" s="102"/>
      <c r="F620" s="102"/>
    </row>
    <row r="621" spans="2:6" ht="24.95" customHeight="1">
      <c r="B621" s="102"/>
      <c r="C621" s="102"/>
      <c r="D621" s="102"/>
      <c r="E621" s="102"/>
      <c r="F621" s="102"/>
    </row>
    <row r="622" spans="2:6" ht="24.95" customHeight="1">
      <c r="B622" s="102"/>
      <c r="C622" s="102"/>
      <c r="D622" s="102"/>
      <c r="E622" s="102"/>
      <c r="F622" s="102"/>
    </row>
    <row r="623" spans="2:6" ht="24.95" customHeight="1">
      <c r="B623" s="102"/>
      <c r="C623" s="102"/>
      <c r="D623" s="102"/>
      <c r="E623" s="102"/>
      <c r="F623" s="102"/>
    </row>
    <row r="624" spans="2:6" ht="24.95" customHeight="1">
      <c r="B624" s="102"/>
      <c r="C624" s="102"/>
      <c r="D624" s="102"/>
      <c r="E624" s="102"/>
      <c r="F624" s="102"/>
    </row>
    <row r="625" spans="2:6" ht="24.95" customHeight="1">
      <c r="B625" s="102"/>
      <c r="C625" s="102"/>
      <c r="D625" s="102"/>
      <c r="E625" s="102"/>
      <c r="F625" s="102"/>
    </row>
    <row r="626" spans="2:6" ht="24.95" customHeight="1">
      <c r="B626" s="102"/>
      <c r="C626" s="102"/>
      <c r="D626" s="102"/>
      <c r="E626" s="102"/>
      <c r="F626" s="102"/>
    </row>
    <row r="627" spans="2:6" ht="24.95" customHeight="1">
      <c r="B627" s="102"/>
      <c r="C627" s="102"/>
      <c r="D627" s="102"/>
      <c r="E627" s="102"/>
      <c r="F627" s="102"/>
    </row>
    <row r="628" spans="2:6" ht="24.95" customHeight="1">
      <c r="B628" s="102"/>
      <c r="C628" s="102"/>
      <c r="D628" s="102"/>
      <c r="E628" s="102"/>
      <c r="F628" s="102"/>
    </row>
    <row r="629" spans="2:6" ht="24.95" customHeight="1">
      <c r="B629" s="102"/>
      <c r="C629" s="102"/>
      <c r="D629" s="102"/>
      <c r="E629" s="102"/>
      <c r="F629" s="102"/>
    </row>
    <row r="630" spans="2:6" ht="24.95" customHeight="1">
      <c r="B630" s="102"/>
      <c r="C630" s="102"/>
      <c r="D630" s="102"/>
      <c r="E630" s="102"/>
      <c r="F630" s="102"/>
    </row>
    <row r="631" spans="2:6" ht="24.95" customHeight="1">
      <c r="B631" s="102"/>
      <c r="C631" s="102"/>
      <c r="D631" s="102"/>
      <c r="E631" s="102"/>
      <c r="F631" s="102"/>
    </row>
    <row r="632" spans="2:6" ht="24.95" customHeight="1">
      <c r="B632" s="102"/>
      <c r="C632" s="102"/>
      <c r="D632" s="102"/>
      <c r="E632" s="102"/>
      <c r="F632" s="102"/>
    </row>
    <row r="633" spans="2:6" ht="24.95" customHeight="1">
      <c r="B633" s="102"/>
      <c r="C633" s="102"/>
      <c r="D633" s="102"/>
      <c r="E633" s="102"/>
      <c r="F633" s="102"/>
    </row>
    <row r="634" spans="2:6" ht="24.95" customHeight="1">
      <c r="B634" s="102"/>
      <c r="C634" s="102"/>
      <c r="D634" s="102"/>
      <c r="E634" s="102"/>
      <c r="F634" s="102"/>
    </row>
    <row r="635" spans="2:6" ht="24.95" customHeight="1">
      <c r="B635" s="102"/>
      <c r="C635" s="102"/>
      <c r="D635" s="102"/>
      <c r="E635" s="102"/>
      <c r="F635" s="102"/>
    </row>
    <row r="636" spans="2:6" ht="24.95" customHeight="1">
      <c r="B636" s="102"/>
      <c r="C636" s="102"/>
      <c r="D636" s="102"/>
      <c r="E636" s="102"/>
      <c r="F636" s="102"/>
    </row>
    <row r="637" spans="2:6" ht="24.95" customHeight="1">
      <c r="B637" s="102"/>
      <c r="C637" s="102"/>
      <c r="D637" s="102"/>
      <c r="E637" s="102"/>
      <c r="F637" s="102"/>
    </row>
    <row r="638" spans="2:6" ht="24.95" customHeight="1">
      <c r="B638" s="102"/>
      <c r="C638" s="102"/>
      <c r="D638" s="102"/>
      <c r="E638" s="102"/>
      <c r="F638" s="102"/>
    </row>
    <row r="639" spans="2:6" ht="24.95" customHeight="1">
      <c r="B639" s="102"/>
      <c r="C639" s="102"/>
      <c r="D639" s="102"/>
      <c r="E639" s="102"/>
      <c r="F639" s="102"/>
    </row>
    <row r="640" spans="2:6" ht="24.95" customHeight="1">
      <c r="B640" s="102"/>
      <c r="C640" s="102"/>
      <c r="D640" s="102"/>
      <c r="E640" s="102"/>
      <c r="F640" s="102"/>
    </row>
    <row r="641" spans="2:6" ht="24.95" customHeight="1">
      <c r="B641" s="102"/>
      <c r="C641" s="102"/>
      <c r="D641" s="102"/>
      <c r="E641" s="102"/>
      <c r="F641" s="102"/>
    </row>
    <row r="642" spans="2:6" ht="24.95" customHeight="1">
      <c r="B642" s="102"/>
      <c r="C642" s="102"/>
      <c r="D642" s="102"/>
      <c r="E642" s="102"/>
      <c r="F642" s="102"/>
    </row>
    <row r="643" spans="2:6" ht="24.95" customHeight="1">
      <c r="B643" s="102"/>
      <c r="C643" s="102"/>
      <c r="D643" s="102"/>
      <c r="E643" s="102"/>
      <c r="F643" s="102"/>
    </row>
    <row r="644" spans="2:6" ht="24.95" customHeight="1">
      <c r="B644" s="102"/>
      <c r="C644" s="102"/>
      <c r="D644" s="102"/>
      <c r="E644" s="102"/>
      <c r="F644" s="102"/>
    </row>
    <row r="645" spans="2:6" ht="24.95" customHeight="1">
      <c r="B645" s="102"/>
      <c r="C645" s="102"/>
      <c r="D645" s="102"/>
      <c r="E645" s="102"/>
      <c r="F645" s="102"/>
    </row>
    <row r="646" spans="2:6" ht="24.95" customHeight="1">
      <c r="B646" s="102"/>
      <c r="C646" s="102"/>
      <c r="D646" s="102"/>
      <c r="E646" s="102"/>
      <c r="F646" s="102"/>
    </row>
    <row r="647" spans="2:6" ht="24.95" customHeight="1">
      <c r="B647" s="102"/>
      <c r="C647" s="102"/>
      <c r="D647" s="102"/>
      <c r="E647" s="102"/>
      <c r="F647" s="102"/>
    </row>
    <row r="648" spans="2:6" ht="24.95" customHeight="1">
      <c r="B648" s="102"/>
      <c r="C648" s="102"/>
      <c r="D648" s="102"/>
      <c r="E648" s="102"/>
      <c r="F648" s="102"/>
    </row>
    <row r="649" spans="2:6" ht="24.95" customHeight="1">
      <c r="B649" s="102"/>
      <c r="C649" s="102"/>
      <c r="D649" s="102"/>
      <c r="E649" s="102"/>
      <c r="F649" s="102"/>
    </row>
    <row r="650" spans="2:6" ht="24.95" customHeight="1">
      <c r="B650" s="102"/>
      <c r="C650" s="102"/>
      <c r="D650" s="102"/>
      <c r="E650" s="102"/>
      <c r="F650" s="102"/>
    </row>
    <row r="651" spans="2:6" ht="24.95" customHeight="1">
      <c r="B651" s="102"/>
      <c r="C651" s="102"/>
      <c r="D651" s="102"/>
      <c r="E651" s="102"/>
      <c r="F651" s="102"/>
    </row>
    <row r="652" spans="2:6" ht="24.95" customHeight="1">
      <c r="B652" s="102"/>
      <c r="C652" s="102"/>
      <c r="D652" s="102"/>
      <c r="E652" s="102"/>
      <c r="F652" s="102"/>
    </row>
    <row r="653" spans="2:6" ht="24.95" customHeight="1">
      <c r="B653" s="102"/>
      <c r="C653" s="102"/>
      <c r="D653" s="102"/>
      <c r="E653" s="102"/>
      <c r="F653" s="102"/>
    </row>
    <row r="654" spans="2:6" ht="24.95" customHeight="1">
      <c r="B654" s="102"/>
      <c r="C654" s="102"/>
      <c r="D654" s="102"/>
      <c r="E654" s="102"/>
      <c r="F654" s="102"/>
    </row>
    <row r="655" spans="2:6" ht="24.95" customHeight="1">
      <c r="B655" s="102"/>
      <c r="C655" s="102"/>
      <c r="D655" s="102"/>
      <c r="E655" s="102"/>
      <c r="F655" s="102"/>
    </row>
    <row r="656" spans="2:6" ht="24.95" customHeight="1">
      <c r="B656" s="102"/>
      <c r="C656" s="102"/>
      <c r="D656" s="102"/>
      <c r="E656" s="102"/>
      <c r="F656" s="102"/>
    </row>
    <row r="657" spans="2:6" ht="24.95" customHeight="1">
      <c r="B657" s="102"/>
      <c r="C657" s="102"/>
      <c r="D657" s="102"/>
      <c r="E657" s="102"/>
      <c r="F657" s="102"/>
    </row>
    <row r="658" spans="2:6" ht="24.95" customHeight="1">
      <c r="B658" s="102"/>
      <c r="C658" s="102"/>
      <c r="D658" s="102"/>
      <c r="E658" s="102"/>
      <c r="F658" s="102"/>
    </row>
    <row r="659" spans="2:6" ht="24.95" customHeight="1">
      <c r="B659" s="102"/>
      <c r="C659" s="102"/>
      <c r="D659" s="102"/>
      <c r="E659" s="102"/>
      <c r="F659" s="102"/>
    </row>
    <row r="660" spans="2:6" ht="24.95" customHeight="1">
      <c r="B660" s="102"/>
      <c r="C660" s="102"/>
      <c r="D660" s="102"/>
      <c r="E660" s="102"/>
      <c r="F660" s="102"/>
    </row>
    <row r="661" spans="2:6" ht="24.95" customHeight="1">
      <c r="B661" s="102"/>
      <c r="C661" s="102"/>
      <c r="D661" s="102"/>
      <c r="E661" s="102"/>
      <c r="F661" s="102"/>
    </row>
    <row r="662" spans="2:6" ht="24.95" customHeight="1">
      <c r="B662" s="102"/>
      <c r="C662" s="102"/>
      <c r="D662" s="102"/>
      <c r="E662" s="102"/>
      <c r="F662" s="102"/>
    </row>
    <row r="663" spans="2:6" ht="24.95" customHeight="1">
      <c r="B663" s="102"/>
      <c r="C663" s="102"/>
      <c r="D663" s="102"/>
      <c r="E663" s="102"/>
      <c r="F663" s="102"/>
    </row>
    <row r="664" spans="2:6" ht="24.95" customHeight="1">
      <c r="B664" s="102"/>
      <c r="C664" s="102"/>
      <c r="D664" s="102"/>
      <c r="E664" s="102"/>
      <c r="F664" s="102"/>
    </row>
    <row r="665" spans="2:6" ht="24.95" customHeight="1">
      <c r="B665" s="102"/>
      <c r="C665" s="102"/>
      <c r="D665" s="102"/>
      <c r="E665" s="102"/>
      <c r="F665" s="102"/>
    </row>
    <row r="666" spans="2:6" ht="24.95" customHeight="1">
      <c r="B666" s="102"/>
      <c r="C666" s="102"/>
      <c r="D666" s="102"/>
      <c r="E666" s="102"/>
      <c r="F666" s="102"/>
    </row>
    <row r="667" spans="2:6" ht="24.95" customHeight="1">
      <c r="B667" s="102"/>
      <c r="C667" s="102"/>
      <c r="D667" s="102"/>
      <c r="E667" s="102"/>
      <c r="F667" s="102"/>
    </row>
    <row r="668" spans="2:6" ht="24.95" customHeight="1">
      <c r="B668" s="102"/>
      <c r="C668" s="102"/>
      <c r="D668" s="102"/>
      <c r="E668" s="102"/>
      <c r="F668" s="102"/>
    </row>
    <row r="669" spans="2:6" ht="24.95" customHeight="1">
      <c r="B669" s="102"/>
      <c r="C669" s="102"/>
      <c r="D669" s="102"/>
      <c r="E669" s="102"/>
      <c r="F669" s="102"/>
    </row>
    <row r="670" spans="2:6" ht="24.95" customHeight="1">
      <c r="B670" s="102"/>
      <c r="C670" s="102"/>
      <c r="D670" s="102"/>
      <c r="E670" s="102"/>
      <c r="F670" s="102"/>
    </row>
    <row r="671" spans="2:6" ht="24.95" customHeight="1">
      <c r="B671" s="102"/>
      <c r="C671" s="102"/>
      <c r="D671" s="102"/>
      <c r="E671" s="102"/>
      <c r="F671" s="102"/>
    </row>
    <row r="672" spans="2:6" ht="24.95" customHeight="1">
      <c r="B672" s="102"/>
      <c r="C672" s="102"/>
      <c r="D672" s="102"/>
      <c r="E672" s="102"/>
      <c r="F672" s="102"/>
    </row>
    <row r="673" spans="2:6" ht="24.95" customHeight="1">
      <c r="B673" s="102"/>
      <c r="C673" s="102"/>
      <c r="D673" s="102"/>
      <c r="E673" s="102"/>
      <c r="F673" s="102"/>
    </row>
    <row r="674" spans="2:6" ht="24.95" customHeight="1">
      <c r="B674" s="102"/>
      <c r="C674" s="102"/>
      <c r="D674" s="102"/>
      <c r="E674" s="102"/>
      <c r="F674" s="102"/>
    </row>
    <row r="675" spans="2:6" ht="24.95" customHeight="1">
      <c r="B675" s="102"/>
      <c r="C675" s="102"/>
      <c r="D675" s="102"/>
      <c r="E675" s="102"/>
      <c r="F675" s="102"/>
    </row>
    <row r="676" spans="2:6" ht="24.95" customHeight="1">
      <c r="B676" s="102"/>
      <c r="C676" s="102"/>
      <c r="D676" s="102"/>
      <c r="E676" s="102"/>
      <c r="F676" s="102"/>
    </row>
    <row r="677" spans="2:6" ht="24.95" customHeight="1">
      <c r="B677" s="102"/>
      <c r="C677" s="102"/>
      <c r="D677" s="102"/>
      <c r="E677" s="102"/>
      <c r="F677" s="102"/>
    </row>
    <row r="678" spans="2:6" ht="24.95" customHeight="1">
      <c r="B678" s="102"/>
      <c r="C678" s="102"/>
      <c r="D678" s="102"/>
      <c r="E678" s="102"/>
      <c r="F678" s="102"/>
    </row>
    <row r="679" spans="2:6" ht="24.95" customHeight="1">
      <c r="B679" s="102"/>
      <c r="C679" s="102"/>
      <c r="D679" s="102"/>
      <c r="E679" s="102"/>
      <c r="F679" s="102"/>
    </row>
    <row r="680" spans="2:6" ht="24.95" customHeight="1">
      <c r="B680" s="102"/>
      <c r="C680" s="102"/>
      <c r="D680" s="102"/>
      <c r="E680" s="102"/>
      <c r="F680" s="102"/>
    </row>
    <row r="681" spans="2:6" ht="24.95" customHeight="1">
      <c r="B681" s="102"/>
      <c r="C681" s="102"/>
      <c r="D681" s="102"/>
      <c r="E681" s="102"/>
      <c r="F681" s="102"/>
    </row>
    <row r="682" spans="2:6" ht="24.95" customHeight="1">
      <c r="B682" s="102"/>
      <c r="C682" s="102"/>
      <c r="D682" s="102"/>
      <c r="E682" s="102"/>
      <c r="F682" s="102"/>
    </row>
    <row r="683" spans="2:6" ht="24.95" customHeight="1">
      <c r="B683" s="102"/>
      <c r="C683" s="102"/>
      <c r="D683" s="102"/>
      <c r="E683" s="102"/>
      <c r="F683" s="102"/>
    </row>
    <row r="684" spans="2:6" ht="24.95" customHeight="1">
      <c r="B684" s="102"/>
      <c r="C684" s="102"/>
      <c r="D684" s="102"/>
      <c r="E684" s="102"/>
      <c r="F684" s="102"/>
    </row>
    <row r="685" spans="2:6" ht="24.95" customHeight="1">
      <c r="B685" s="102"/>
      <c r="C685" s="102"/>
      <c r="D685" s="102"/>
      <c r="E685" s="102"/>
      <c r="F685" s="102"/>
    </row>
    <row r="686" spans="2:6" ht="24.95" customHeight="1">
      <c r="B686" s="102"/>
      <c r="C686" s="102"/>
      <c r="D686" s="102"/>
      <c r="E686" s="102"/>
      <c r="F686" s="102"/>
    </row>
    <row r="687" spans="2:6" ht="24.95" customHeight="1">
      <c r="B687" s="102"/>
      <c r="C687" s="102"/>
      <c r="D687" s="102"/>
      <c r="E687" s="102"/>
      <c r="F687" s="102"/>
    </row>
    <row r="688" spans="2:6" ht="24.95" customHeight="1">
      <c r="B688" s="102"/>
      <c r="C688" s="102"/>
      <c r="D688" s="102"/>
      <c r="E688" s="102"/>
      <c r="F688" s="102"/>
    </row>
    <row r="689" spans="2:6" ht="24.95" customHeight="1">
      <c r="B689" s="102"/>
      <c r="C689" s="102"/>
      <c r="D689" s="102"/>
      <c r="E689" s="102"/>
      <c r="F689" s="102"/>
    </row>
    <row r="690" spans="2:6" ht="24.95" customHeight="1">
      <c r="B690" s="102"/>
      <c r="C690" s="102"/>
      <c r="D690" s="102"/>
      <c r="E690" s="102"/>
      <c r="F690" s="102"/>
    </row>
    <row r="691" spans="2:6" ht="24.95" customHeight="1">
      <c r="B691" s="102"/>
      <c r="C691" s="102"/>
      <c r="D691" s="102"/>
      <c r="E691" s="102"/>
      <c r="F691" s="102"/>
    </row>
    <row r="692" spans="2:6" ht="24.95" customHeight="1">
      <c r="B692" s="102"/>
      <c r="C692" s="102"/>
      <c r="D692" s="102"/>
      <c r="E692" s="102"/>
      <c r="F692" s="102"/>
    </row>
    <row r="693" spans="2:6" ht="24.95" customHeight="1">
      <c r="B693" s="102"/>
      <c r="C693" s="102"/>
      <c r="D693" s="102"/>
      <c r="E693" s="102"/>
      <c r="F693" s="102"/>
    </row>
    <row r="694" spans="2:6" ht="24.95" customHeight="1">
      <c r="B694" s="102"/>
      <c r="C694" s="102"/>
      <c r="D694" s="102"/>
      <c r="E694" s="102"/>
      <c r="F694" s="102"/>
    </row>
    <row r="695" spans="2:6" ht="24.95" customHeight="1">
      <c r="B695" s="102"/>
      <c r="C695" s="102"/>
      <c r="D695" s="102"/>
      <c r="E695" s="102"/>
      <c r="F695" s="102"/>
    </row>
    <row r="696" spans="2:6" ht="24.95" customHeight="1">
      <c r="B696" s="102"/>
      <c r="C696" s="102"/>
      <c r="D696" s="102"/>
      <c r="E696" s="102"/>
      <c r="F696" s="102"/>
    </row>
    <row r="697" spans="2:6" ht="24.95" customHeight="1">
      <c r="B697" s="102"/>
      <c r="C697" s="102"/>
      <c r="D697" s="102"/>
      <c r="E697" s="102"/>
      <c r="F697" s="102"/>
    </row>
    <row r="698" spans="2:6" ht="24.95" customHeight="1">
      <c r="B698" s="102"/>
      <c r="C698" s="102"/>
      <c r="D698" s="102"/>
      <c r="E698" s="102"/>
      <c r="F698" s="102"/>
    </row>
    <row r="699" spans="2:6" ht="24.95" customHeight="1">
      <c r="B699" s="102"/>
      <c r="C699" s="102"/>
      <c r="D699" s="102"/>
      <c r="E699" s="102"/>
      <c r="F699" s="102"/>
    </row>
    <row r="700" spans="2:6" ht="24.95" customHeight="1">
      <c r="B700" s="102"/>
      <c r="C700" s="102"/>
      <c r="D700" s="102"/>
      <c r="E700" s="102"/>
      <c r="F700" s="102"/>
    </row>
    <row r="701" spans="2:6" ht="24.95" customHeight="1">
      <c r="B701" s="102"/>
      <c r="C701" s="102"/>
      <c r="D701" s="102"/>
      <c r="E701" s="102"/>
      <c r="F701" s="102"/>
    </row>
    <row r="702" spans="2:6" ht="24.95" customHeight="1">
      <c r="B702" s="102"/>
      <c r="C702" s="102"/>
      <c r="D702" s="102"/>
      <c r="E702" s="102"/>
      <c r="F702" s="102"/>
    </row>
    <row r="703" spans="2:6" ht="24.95" customHeight="1">
      <c r="B703" s="102"/>
      <c r="C703" s="102"/>
      <c r="D703" s="102"/>
      <c r="E703" s="102"/>
      <c r="F703" s="102"/>
    </row>
    <row r="704" spans="2:6" ht="24.95" customHeight="1">
      <c r="B704" s="102"/>
      <c r="C704" s="102"/>
      <c r="D704" s="102"/>
      <c r="E704" s="102"/>
      <c r="F704" s="102"/>
    </row>
    <row r="705" spans="2:6" ht="24.95" customHeight="1">
      <c r="B705" s="102"/>
      <c r="C705" s="102"/>
      <c r="D705" s="102"/>
      <c r="E705" s="102"/>
      <c r="F705" s="102"/>
    </row>
    <row r="706" spans="2:6" ht="24.95" customHeight="1">
      <c r="B706" s="102"/>
      <c r="C706" s="102"/>
      <c r="D706" s="102"/>
      <c r="E706" s="102"/>
      <c r="F706" s="102"/>
    </row>
    <row r="707" spans="2:6" ht="24.95" customHeight="1">
      <c r="B707" s="102"/>
      <c r="C707" s="102"/>
      <c r="D707" s="102"/>
      <c r="E707" s="102"/>
      <c r="F707" s="102"/>
    </row>
    <row r="708" spans="2:6" ht="24.95" customHeight="1">
      <c r="B708" s="102"/>
      <c r="C708" s="102"/>
      <c r="D708" s="102"/>
      <c r="E708" s="102"/>
      <c r="F708" s="102"/>
    </row>
    <row r="709" spans="2:6" ht="24.95" customHeight="1">
      <c r="B709" s="102"/>
      <c r="C709" s="102"/>
      <c r="D709" s="102"/>
      <c r="E709" s="102"/>
      <c r="F709" s="102"/>
    </row>
    <row r="710" spans="2:6" ht="24.95" customHeight="1">
      <c r="B710" s="102"/>
      <c r="C710" s="102"/>
      <c r="D710" s="102"/>
      <c r="E710" s="102"/>
      <c r="F710" s="102"/>
    </row>
    <row r="711" spans="2:6" ht="24.95" customHeight="1">
      <c r="B711" s="102"/>
      <c r="C711" s="102"/>
      <c r="D711" s="102"/>
      <c r="E711" s="102"/>
      <c r="F711" s="102"/>
    </row>
    <row r="712" spans="2:6" ht="24.95" customHeight="1">
      <c r="B712" s="102"/>
      <c r="C712" s="102"/>
      <c r="D712" s="102"/>
      <c r="E712" s="102"/>
      <c r="F712" s="102"/>
    </row>
    <row r="713" spans="2:6" ht="24.95" customHeight="1">
      <c r="B713" s="102"/>
      <c r="C713" s="102"/>
      <c r="D713" s="102"/>
      <c r="E713" s="102"/>
      <c r="F713" s="102"/>
    </row>
    <row r="714" spans="2:6" ht="24.95" customHeight="1">
      <c r="B714" s="102"/>
      <c r="C714" s="102"/>
      <c r="D714" s="102"/>
      <c r="E714" s="102"/>
      <c r="F714" s="102"/>
    </row>
    <row r="715" spans="2:6" ht="24.95" customHeight="1">
      <c r="B715" s="102"/>
      <c r="C715" s="102"/>
      <c r="D715" s="102"/>
      <c r="E715" s="102"/>
      <c r="F715" s="102"/>
    </row>
    <row r="716" spans="2:6" ht="24.95" customHeight="1">
      <c r="B716" s="102"/>
      <c r="C716" s="102"/>
      <c r="D716" s="102"/>
      <c r="E716" s="102"/>
      <c r="F716" s="102"/>
    </row>
    <row r="717" spans="2:6" ht="24.95" customHeight="1">
      <c r="B717" s="102"/>
      <c r="C717" s="102"/>
      <c r="D717" s="102"/>
      <c r="E717" s="102"/>
      <c r="F717" s="102"/>
    </row>
    <row r="718" spans="2:6" ht="24.95" customHeight="1">
      <c r="B718" s="102"/>
      <c r="C718" s="102"/>
      <c r="D718" s="102"/>
      <c r="E718" s="102"/>
      <c r="F718" s="102"/>
    </row>
    <row r="719" spans="2:6" ht="24.95" customHeight="1">
      <c r="B719" s="102"/>
      <c r="C719" s="102"/>
      <c r="D719" s="102"/>
      <c r="E719" s="102"/>
      <c r="F719" s="102"/>
    </row>
    <row r="720" spans="2:6" ht="24.95" customHeight="1">
      <c r="B720" s="102"/>
      <c r="C720" s="102"/>
      <c r="D720" s="102"/>
      <c r="E720" s="102"/>
      <c r="F720" s="102"/>
    </row>
    <row r="721" spans="2:6" ht="24.95" customHeight="1">
      <c r="B721" s="102"/>
      <c r="C721" s="102"/>
      <c r="D721" s="102"/>
      <c r="E721" s="102"/>
      <c r="F721" s="102"/>
    </row>
    <row r="722" spans="2:6" ht="24.95" customHeight="1">
      <c r="B722" s="102"/>
      <c r="C722" s="102"/>
      <c r="D722" s="102"/>
      <c r="E722" s="102"/>
      <c r="F722" s="102"/>
    </row>
    <row r="723" spans="2:6" ht="24.95" customHeight="1">
      <c r="B723" s="102"/>
      <c r="C723" s="102"/>
      <c r="D723" s="102"/>
      <c r="E723" s="102"/>
      <c r="F723" s="102"/>
    </row>
    <row r="724" spans="2:6" ht="24.95" customHeight="1">
      <c r="B724" s="102"/>
      <c r="C724" s="102"/>
      <c r="D724" s="102"/>
      <c r="E724" s="102"/>
      <c r="F724" s="102"/>
    </row>
    <row r="725" spans="2:6" ht="24.95" customHeight="1">
      <c r="B725" s="102"/>
      <c r="C725" s="102"/>
      <c r="D725" s="102"/>
      <c r="E725" s="102"/>
      <c r="F725" s="102"/>
    </row>
    <row r="726" spans="2:6" ht="24.95" customHeight="1">
      <c r="B726" s="102"/>
      <c r="C726" s="102"/>
      <c r="D726" s="102"/>
      <c r="E726" s="102"/>
      <c r="F726" s="102"/>
    </row>
    <row r="727" spans="2:6" ht="24.95" customHeight="1">
      <c r="B727" s="102"/>
      <c r="C727" s="102"/>
      <c r="D727" s="102"/>
      <c r="E727" s="102"/>
      <c r="F727" s="102"/>
    </row>
    <row r="728" spans="2:6" ht="24.95" customHeight="1">
      <c r="B728" s="102"/>
      <c r="C728" s="102"/>
      <c r="D728" s="102"/>
      <c r="E728" s="102"/>
      <c r="F728" s="102"/>
    </row>
    <row r="729" spans="2:6" ht="24.95" customHeight="1">
      <c r="B729" s="102"/>
      <c r="C729" s="102"/>
      <c r="D729" s="102"/>
      <c r="E729" s="102"/>
      <c r="F729" s="102"/>
    </row>
    <row r="730" spans="2:6" ht="24.95" customHeight="1">
      <c r="B730" s="102"/>
      <c r="C730" s="102"/>
      <c r="D730" s="102"/>
      <c r="E730" s="102"/>
      <c r="F730" s="102"/>
    </row>
    <row r="731" spans="2:6" ht="24.95" customHeight="1">
      <c r="B731" s="102"/>
      <c r="C731" s="102"/>
      <c r="D731" s="102"/>
      <c r="E731" s="102"/>
      <c r="F731" s="102"/>
    </row>
    <row r="732" spans="2:6" ht="24.95" customHeight="1">
      <c r="B732" s="102"/>
      <c r="C732" s="102"/>
      <c r="D732" s="102"/>
      <c r="E732" s="102"/>
      <c r="F732" s="102"/>
    </row>
    <row r="733" spans="2:6" ht="24.95" customHeight="1">
      <c r="B733" s="102"/>
      <c r="C733" s="102"/>
      <c r="D733" s="102"/>
      <c r="E733" s="102"/>
      <c r="F733" s="102"/>
    </row>
    <row r="734" spans="2:6" ht="24.95" customHeight="1">
      <c r="B734" s="102"/>
      <c r="C734" s="102"/>
      <c r="D734" s="102"/>
      <c r="E734" s="102"/>
      <c r="F734" s="102"/>
    </row>
    <row r="735" spans="2:6" ht="24.95" customHeight="1">
      <c r="B735" s="102"/>
      <c r="C735" s="102"/>
      <c r="D735" s="102"/>
      <c r="E735" s="102"/>
      <c r="F735" s="102"/>
    </row>
    <row r="736" spans="2:6" ht="24.95" customHeight="1">
      <c r="B736" s="102"/>
      <c r="C736" s="102"/>
      <c r="D736" s="102"/>
      <c r="E736" s="102"/>
      <c r="F736" s="102"/>
    </row>
    <row r="737" spans="2:6" ht="24.95" customHeight="1">
      <c r="B737" s="102"/>
      <c r="C737" s="102"/>
      <c r="D737" s="102"/>
      <c r="E737" s="102"/>
      <c r="F737" s="102"/>
    </row>
    <row r="738" spans="2:6" ht="24.95" customHeight="1">
      <c r="B738" s="102"/>
      <c r="C738" s="102"/>
      <c r="D738" s="102"/>
      <c r="E738" s="102"/>
      <c r="F738" s="102"/>
    </row>
    <row r="739" spans="2:6" ht="24.95" customHeight="1">
      <c r="B739" s="102"/>
      <c r="C739" s="102"/>
      <c r="D739" s="102"/>
      <c r="E739" s="102"/>
      <c r="F739" s="102"/>
    </row>
    <row r="740" spans="2:6" ht="24.95" customHeight="1">
      <c r="B740" s="102"/>
      <c r="C740" s="102"/>
      <c r="D740" s="102"/>
      <c r="E740" s="102"/>
      <c r="F740" s="102"/>
    </row>
    <row r="741" spans="2:6" ht="24.95" customHeight="1">
      <c r="B741" s="102"/>
      <c r="C741" s="102"/>
      <c r="D741" s="102"/>
      <c r="E741" s="102"/>
      <c r="F741" s="102"/>
    </row>
    <row r="742" spans="2:6" ht="24.95" customHeight="1">
      <c r="B742" s="102"/>
      <c r="C742" s="102"/>
      <c r="D742" s="102"/>
      <c r="E742" s="102"/>
      <c r="F742" s="102"/>
    </row>
    <row r="743" spans="2:6" ht="24.95" customHeight="1">
      <c r="B743" s="102"/>
      <c r="C743" s="102"/>
      <c r="D743" s="102"/>
      <c r="E743" s="102"/>
      <c r="F743" s="102"/>
    </row>
    <row r="744" spans="2:6" ht="24.95" customHeight="1">
      <c r="B744" s="102"/>
      <c r="C744" s="102"/>
      <c r="D744" s="102"/>
      <c r="E744" s="102"/>
      <c r="F744" s="102"/>
    </row>
    <row r="745" spans="2:6" ht="24.95" customHeight="1">
      <c r="B745" s="102"/>
      <c r="C745" s="102"/>
      <c r="D745" s="102"/>
      <c r="E745" s="102"/>
      <c r="F745" s="102"/>
    </row>
    <row r="746" spans="2:6" ht="24.95" customHeight="1">
      <c r="B746" s="102"/>
      <c r="C746" s="102"/>
      <c r="D746" s="102"/>
      <c r="E746" s="102"/>
      <c r="F746" s="102"/>
    </row>
    <row r="747" spans="2:6" ht="24.95" customHeight="1">
      <c r="B747" s="102"/>
      <c r="C747" s="102"/>
      <c r="D747" s="102"/>
      <c r="E747" s="102"/>
      <c r="F747" s="102"/>
    </row>
    <row r="748" spans="2:6" ht="24.95" customHeight="1">
      <c r="B748" s="102"/>
      <c r="C748" s="102"/>
      <c r="D748" s="102"/>
      <c r="E748" s="102"/>
      <c r="F748" s="102"/>
    </row>
    <row r="749" spans="2:6" ht="24.95" customHeight="1">
      <c r="B749" s="102"/>
      <c r="C749" s="102"/>
      <c r="D749" s="102"/>
      <c r="E749" s="102"/>
      <c r="F749" s="102"/>
    </row>
    <row r="750" spans="2:6" ht="24.95" customHeight="1">
      <c r="B750" s="102"/>
      <c r="C750" s="102"/>
      <c r="D750" s="102"/>
      <c r="E750" s="102"/>
      <c r="F750" s="102"/>
    </row>
    <row r="751" spans="2:6" ht="24.95" customHeight="1">
      <c r="B751" s="102"/>
      <c r="C751" s="102"/>
      <c r="D751" s="102"/>
      <c r="E751" s="102"/>
      <c r="F751" s="102"/>
    </row>
    <row r="752" spans="2:6" ht="24.95" customHeight="1">
      <c r="B752" s="102"/>
      <c r="C752" s="102"/>
      <c r="D752" s="102"/>
      <c r="E752" s="102"/>
      <c r="F752" s="102"/>
    </row>
    <row r="753" spans="2:6" ht="24.95" customHeight="1">
      <c r="B753" s="102"/>
      <c r="C753" s="102"/>
      <c r="D753" s="102"/>
      <c r="E753" s="102"/>
      <c r="F753" s="102"/>
    </row>
    <row r="754" spans="2:6" ht="24.95" customHeight="1">
      <c r="B754" s="102"/>
      <c r="C754" s="102"/>
      <c r="D754" s="102"/>
      <c r="E754" s="102"/>
      <c r="F754" s="102"/>
    </row>
    <row r="755" spans="2:6" ht="24.95" customHeight="1">
      <c r="B755" s="102"/>
      <c r="C755" s="102"/>
      <c r="D755" s="102"/>
      <c r="E755" s="102"/>
      <c r="F755" s="102"/>
    </row>
    <row r="756" spans="2:6" ht="24.95" customHeight="1">
      <c r="B756" s="102"/>
      <c r="C756" s="102"/>
      <c r="D756" s="102"/>
      <c r="E756" s="102"/>
      <c r="F756" s="102"/>
    </row>
    <row r="757" spans="2:6" ht="24.95" customHeight="1">
      <c r="B757" s="102"/>
      <c r="C757" s="102"/>
      <c r="D757" s="102"/>
      <c r="E757" s="102"/>
      <c r="F757" s="102"/>
    </row>
    <row r="758" spans="2:6" ht="24.95" customHeight="1">
      <c r="B758" s="102"/>
      <c r="C758" s="102"/>
      <c r="D758" s="102"/>
      <c r="E758" s="102"/>
      <c r="F758" s="102"/>
    </row>
    <row r="759" spans="2:6" ht="24.95" customHeight="1">
      <c r="B759" s="102"/>
      <c r="C759" s="102"/>
      <c r="D759" s="102"/>
      <c r="E759" s="102"/>
      <c r="F759" s="102"/>
    </row>
    <row r="760" spans="2:6" ht="24.95" customHeight="1">
      <c r="B760" s="102"/>
      <c r="C760" s="102"/>
      <c r="D760" s="102"/>
      <c r="E760" s="102"/>
      <c r="F760" s="102"/>
    </row>
    <row r="761" spans="2:6" ht="24.95" customHeight="1">
      <c r="B761" s="102"/>
      <c r="C761" s="102"/>
      <c r="D761" s="102"/>
      <c r="E761" s="102"/>
      <c r="F761" s="102"/>
    </row>
    <row r="762" spans="2:6" ht="24.95" customHeight="1">
      <c r="B762" s="102"/>
      <c r="C762" s="102"/>
      <c r="D762" s="102"/>
      <c r="E762" s="102"/>
      <c r="F762" s="102"/>
    </row>
    <row r="763" spans="2:6" ht="24.95" customHeight="1">
      <c r="B763" s="102"/>
      <c r="C763" s="102"/>
      <c r="D763" s="102"/>
      <c r="E763" s="102"/>
      <c r="F763" s="102"/>
    </row>
    <row r="764" spans="2:6" ht="24.95" customHeight="1">
      <c r="B764" s="102"/>
      <c r="C764" s="102"/>
      <c r="D764" s="102"/>
      <c r="E764" s="102"/>
      <c r="F764" s="102"/>
    </row>
    <row r="765" spans="2:6" ht="24.95" customHeight="1">
      <c r="B765" s="102"/>
      <c r="C765" s="102"/>
      <c r="D765" s="102"/>
      <c r="E765" s="102"/>
      <c r="F765" s="102"/>
    </row>
    <row r="766" spans="2:6" ht="24.95" customHeight="1">
      <c r="B766" s="102"/>
      <c r="C766" s="102"/>
      <c r="D766" s="102"/>
      <c r="E766" s="102"/>
      <c r="F766" s="102"/>
    </row>
    <row r="767" spans="2:6" ht="24.95" customHeight="1">
      <c r="B767" s="102"/>
      <c r="C767" s="102"/>
      <c r="D767" s="102"/>
      <c r="E767" s="102"/>
      <c r="F767" s="102"/>
    </row>
    <row r="768" spans="2:6" ht="24.95" customHeight="1">
      <c r="B768" s="102"/>
      <c r="C768" s="102"/>
      <c r="D768" s="102"/>
      <c r="E768" s="102"/>
      <c r="F768" s="102"/>
    </row>
    <row r="769" spans="2:6" ht="24.95" customHeight="1">
      <c r="B769" s="102"/>
      <c r="C769" s="102"/>
      <c r="D769" s="102"/>
      <c r="E769" s="102"/>
      <c r="F769" s="102"/>
    </row>
    <row r="770" spans="2:6" ht="24.95" customHeight="1">
      <c r="B770" s="102"/>
      <c r="C770" s="102"/>
      <c r="D770" s="102"/>
      <c r="E770" s="102"/>
      <c r="F770" s="102"/>
    </row>
    <row r="771" spans="2:6" ht="24.95" customHeight="1">
      <c r="B771" s="102"/>
      <c r="C771" s="102"/>
      <c r="D771" s="102"/>
      <c r="E771" s="102"/>
      <c r="F771" s="102"/>
    </row>
    <row r="772" spans="2:6" ht="24.95" customHeight="1">
      <c r="B772" s="102"/>
      <c r="C772" s="102"/>
      <c r="D772" s="102"/>
      <c r="E772" s="102"/>
      <c r="F772" s="102"/>
    </row>
    <row r="773" spans="2:6" ht="24.95" customHeight="1">
      <c r="B773" s="102"/>
      <c r="C773" s="102"/>
      <c r="D773" s="102"/>
      <c r="E773" s="102"/>
      <c r="F773" s="102"/>
    </row>
    <row r="774" spans="2:6" ht="24.95" customHeight="1">
      <c r="B774" s="102"/>
      <c r="C774" s="102"/>
      <c r="D774" s="102"/>
      <c r="E774" s="102"/>
      <c r="F774" s="102"/>
    </row>
    <row r="775" spans="2:6" ht="24.95" customHeight="1">
      <c r="B775" s="102"/>
      <c r="C775" s="102"/>
      <c r="D775" s="102"/>
      <c r="E775" s="102"/>
      <c r="F775" s="102"/>
    </row>
    <row r="776" spans="2:6" ht="24.95" customHeight="1">
      <c r="B776" s="102"/>
      <c r="C776" s="102"/>
      <c r="D776" s="102"/>
      <c r="E776" s="102"/>
      <c r="F776" s="102"/>
    </row>
    <row r="777" spans="2:6" ht="24.95" customHeight="1">
      <c r="B777" s="102"/>
      <c r="C777" s="102"/>
      <c r="D777" s="102"/>
      <c r="E777" s="102"/>
      <c r="F777" s="102"/>
    </row>
    <row r="778" spans="2:6" ht="24.95" customHeight="1">
      <c r="B778" s="102"/>
      <c r="C778" s="102"/>
      <c r="D778" s="102"/>
      <c r="E778" s="102"/>
      <c r="F778" s="102"/>
    </row>
    <row r="779" spans="2:6" ht="24.95" customHeight="1">
      <c r="B779" s="102"/>
      <c r="C779" s="102"/>
      <c r="D779" s="102"/>
      <c r="E779" s="102"/>
      <c r="F779" s="102"/>
    </row>
    <row r="780" spans="2:6" ht="24.95" customHeight="1">
      <c r="B780" s="102"/>
      <c r="C780" s="102"/>
      <c r="D780" s="102"/>
      <c r="E780" s="102"/>
      <c r="F780" s="102"/>
    </row>
    <row r="781" spans="2:6" ht="24.95" customHeight="1">
      <c r="B781" s="102"/>
      <c r="C781" s="102"/>
      <c r="D781" s="102"/>
      <c r="E781" s="102"/>
      <c r="F781" s="102"/>
    </row>
    <row r="782" spans="2:6" ht="24.95" customHeight="1">
      <c r="B782" s="102"/>
      <c r="C782" s="102"/>
      <c r="D782" s="102"/>
      <c r="E782" s="102"/>
      <c r="F782" s="102"/>
    </row>
    <row r="783" spans="2:6" ht="24.95" customHeight="1">
      <c r="B783" s="102"/>
      <c r="C783" s="102"/>
      <c r="D783" s="102"/>
      <c r="E783" s="102"/>
      <c r="F783" s="102"/>
    </row>
    <row r="784" spans="2:6" ht="24.95" customHeight="1">
      <c r="B784" s="102"/>
      <c r="C784" s="102"/>
      <c r="D784" s="102"/>
      <c r="E784" s="102"/>
      <c r="F784" s="102"/>
    </row>
    <row r="785" spans="2:6" ht="24.95" customHeight="1">
      <c r="B785" s="102"/>
      <c r="C785" s="102"/>
      <c r="D785" s="102"/>
      <c r="E785" s="102"/>
      <c r="F785" s="102"/>
    </row>
    <row r="786" spans="2:6" ht="24.95" customHeight="1">
      <c r="B786" s="102"/>
      <c r="C786" s="102"/>
      <c r="D786" s="102"/>
      <c r="E786" s="102"/>
      <c r="F786" s="102"/>
    </row>
    <row r="787" spans="2:6" ht="24.95" customHeight="1">
      <c r="B787" s="102"/>
      <c r="C787" s="102"/>
      <c r="D787" s="102"/>
      <c r="E787" s="102"/>
      <c r="F787" s="102"/>
    </row>
    <row r="788" spans="2:6" ht="24.95" customHeight="1">
      <c r="B788" s="102"/>
      <c r="C788" s="102"/>
      <c r="D788" s="102"/>
      <c r="E788" s="102"/>
      <c r="F788" s="102"/>
    </row>
    <row r="789" spans="2:6" ht="24.95" customHeight="1">
      <c r="B789" s="102"/>
      <c r="C789" s="102"/>
      <c r="D789" s="102"/>
      <c r="E789" s="102"/>
      <c r="F789" s="102"/>
    </row>
    <row r="790" spans="2:6" ht="24.95" customHeight="1">
      <c r="B790" s="102"/>
      <c r="C790" s="102"/>
      <c r="D790" s="102"/>
      <c r="E790" s="102"/>
      <c r="F790" s="102"/>
    </row>
    <row r="791" spans="2:6" ht="24.95" customHeight="1">
      <c r="B791" s="102"/>
      <c r="C791" s="102"/>
      <c r="D791" s="102"/>
      <c r="E791" s="102"/>
      <c r="F791" s="102"/>
    </row>
    <row r="792" spans="2:6" ht="24.95" customHeight="1">
      <c r="B792" s="102"/>
      <c r="C792" s="102"/>
      <c r="D792" s="102"/>
      <c r="E792" s="102"/>
      <c r="F792" s="102"/>
    </row>
    <row r="793" spans="2:6" ht="24.95" customHeight="1">
      <c r="B793" s="102"/>
      <c r="C793" s="102"/>
      <c r="D793" s="102"/>
      <c r="E793" s="102"/>
      <c r="F793" s="102"/>
    </row>
    <row r="794" spans="2:6" ht="24.95" customHeight="1">
      <c r="B794" s="102"/>
      <c r="C794" s="102"/>
      <c r="D794" s="102"/>
      <c r="E794" s="102"/>
      <c r="F794" s="102"/>
    </row>
    <row r="795" spans="2:6" ht="24.95" customHeight="1">
      <c r="B795" s="102"/>
      <c r="C795" s="102"/>
      <c r="D795" s="102"/>
      <c r="E795" s="102"/>
      <c r="F795" s="102"/>
    </row>
    <row r="796" spans="2:6" ht="24.95" customHeight="1">
      <c r="B796" s="102"/>
      <c r="C796" s="102"/>
      <c r="D796" s="102"/>
      <c r="E796" s="102"/>
      <c r="F796" s="102"/>
    </row>
    <row r="797" spans="2:6" ht="24.95" customHeight="1">
      <c r="B797" s="102"/>
      <c r="C797" s="102"/>
      <c r="D797" s="102"/>
      <c r="E797" s="102"/>
      <c r="F797" s="102"/>
    </row>
    <row r="798" spans="2:6" ht="24.95" customHeight="1">
      <c r="B798" s="102"/>
      <c r="C798" s="102"/>
      <c r="D798" s="102"/>
      <c r="E798" s="102"/>
      <c r="F798" s="102"/>
    </row>
    <row r="799" spans="2:6" ht="24.95" customHeight="1">
      <c r="B799" s="102"/>
      <c r="C799" s="102"/>
      <c r="D799" s="102"/>
      <c r="E799" s="102"/>
      <c r="F799" s="102"/>
    </row>
    <row r="800" spans="2:6" ht="24.95" customHeight="1">
      <c r="B800" s="102"/>
      <c r="C800" s="102"/>
      <c r="D800" s="102"/>
      <c r="E800" s="102"/>
      <c r="F800" s="102"/>
    </row>
    <row r="801" spans="2:6" ht="24.95" customHeight="1">
      <c r="B801" s="102"/>
      <c r="C801" s="102"/>
      <c r="D801" s="102"/>
      <c r="E801" s="102"/>
      <c r="F801" s="102"/>
    </row>
    <row r="802" spans="2:6" ht="24.95" customHeight="1">
      <c r="B802" s="102"/>
      <c r="C802" s="102"/>
      <c r="D802" s="102"/>
      <c r="E802" s="102"/>
      <c r="F802" s="102"/>
    </row>
    <row r="803" spans="2:6" ht="24.95" customHeight="1">
      <c r="B803" s="102"/>
      <c r="C803" s="102"/>
      <c r="D803" s="102"/>
      <c r="E803" s="102"/>
      <c r="F803" s="102"/>
    </row>
    <row r="804" spans="2:6" ht="24.95" customHeight="1">
      <c r="B804" s="102"/>
      <c r="C804" s="102"/>
      <c r="D804" s="102"/>
      <c r="E804" s="102"/>
      <c r="F804" s="102"/>
    </row>
    <row r="805" spans="2:6" ht="24.95" customHeight="1">
      <c r="B805" s="102"/>
      <c r="C805" s="102"/>
      <c r="D805" s="102"/>
      <c r="E805" s="102"/>
      <c r="F805" s="102"/>
    </row>
    <row r="806" spans="2:6" ht="24.95" customHeight="1">
      <c r="B806" s="102"/>
      <c r="C806" s="102"/>
      <c r="D806" s="102"/>
      <c r="E806" s="102"/>
      <c r="F806" s="102"/>
    </row>
    <row r="807" spans="2:6" ht="24.95" customHeight="1">
      <c r="B807" s="102"/>
      <c r="C807" s="102"/>
      <c r="D807" s="102"/>
      <c r="E807" s="102"/>
      <c r="F807" s="102"/>
    </row>
    <row r="808" spans="2:6" ht="24.95" customHeight="1">
      <c r="B808" s="102"/>
      <c r="C808" s="102"/>
      <c r="D808" s="102"/>
      <c r="E808" s="102"/>
      <c r="F808" s="102"/>
    </row>
    <row r="809" spans="2:6" ht="24.95" customHeight="1">
      <c r="B809" s="102"/>
      <c r="C809" s="102"/>
      <c r="D809" s="102"/>
      <c r="E809" s="102"/>
      <c r="F809" s="102"/>
    </row>
    <row r="810" spans="2:6" ht="24.95" customHeight="1">
      <c r="B810" s="102"/>
      <c r="C810" s="102"/>
      <c r="D810" s="102"/>
      <c r="E810" s="102"/>
      <c r="F810" s="102"/>
    </row>
    <row r="811" spans="2:6" ht="24.95" customHeight="1">
      <c r="B811" s="102"/>
      <c r="C811" s="102"/>
      <c r="D811" s="102"/>
      <c r="E811" s="102"/>
      <c r="F811" s="102"/>
    </row>
    <row r="812" spans="2:6" ht="24.95" customHeight="1">
      <c r="B812" s="102"/>
      <c r="C812" s="102"/>
      <c r="D812" s="102"/>
      <c r="E812" s="102"/>
      <c r="F812" s="102"/>
    </row>
    <row r="813" spans="2:6" ht="24.95" customHeight="1">
      <c r="B813" s="102"/>
      <c r="C813" s="102"/>
      <c r="D813" s="102"/>
      <c r="E813" s="102"/>
      <c r="F813" s="102"/>
    </row>
    <row r="814" spans="2:6" ht="24.95" customHeight="1">
      <c r="B814" s="102"/>
      <c r="C814" s="102"/>
      <c r="D814" s="102"/>
      <c r="E814" s="102"/>
      <c r="F814" s="102"/>
    </row>
    <row r="815" spans="2:6" ht="24.95" customHeight="1">
      <c r="B815" s="102"/>
      <c r="C815" s="102"/>
      <c r="D815" s="102"/>
      <c r="E815" s="102"/>
      <c r="F815" s="102"/>
    </row>
    <row r="816" spans="2:6" ht="24.95" customHeight="1">
      <c r="B816" s="102"/>
      <c r="C816" s="102"/>
      <c r="D816" s="102"/>
      <c r="E816" s="102"/>
      <c r="F816" s="102"/>
    </row>
    <row r="817" spans="2:6" ht="24.95" customHeight="1">
      <c r="B817" s="102"/>
      <c r="C817" s="102"/>
      <c r="D817" s="102"/>
      <c r="E817" s="102"/>
      <c r="F817" s="102"/>
    </row>
    <row r="818" spans="2:6" ht="24.95" customHeight="1">
      <c r="B818" s="102"/>
      <c r="C818" s="102"/>
      <c r="D818" s="102"/>
      <c r="E818" s="102"/>
      <c r="F818" s="102"/>
    </row>
    <row r="819" spans="2:6" ht="24.95" customHeight="1">
      <c r="B819" s="102"/>
      <c r="C819" s="102"/>
      <c r="D819" s="102"/>
      <c r="E819" s="102"/>
      <c r="F819" s="102"/>
    </row>
    <row r="820" spans="2:6" ht="24.95" customHeight="1">
      <c r="B820" s="102"/>
      <c r="C820" s="102"/>
      <c r="D820" s="102"/>
      <c r="E820" s="102"/>
      <c r="F820" s="102"/>
    </row>
    <row r="821" spans="2:6" ht="24.95" customHeight="1">
      <c r="B821" s="102"/>
      <c r="C821" s="102"/>
      <c r="D821" s="102"/>
      <c r="E821" s="102"/>
      <c r="F821" s="102"/>
    </row>
    <row r="822" spans="2:6" ht="24.95" customHeight="1">
      <c r="B822" s="102"/>
      <c r="C822" s="102"/>
      <c r="D822" s="102"/>
      <c r="E822" s="102"/>
      <c r="F822" s="102"/>
    </row>
    <row r="823" spans="2:6" ht="24.95" customHeight="1">
      <c r="B823" s="102"/>
      <c r="C823" s="102"/>
      <c r="D823" s="102"/>
      <c r="E823" s="102"/>
      <c r="F823" s="102"/>
    </row>
    <row r="824" spans="2:6" ht="24.95" customHeight="1">
      <c r="B824" s="102"/>
      <c r="C824" s="102"/>
      <c r="D824" s="102"/>
      <c r="E824" s="102"/>
      <c r="F824" s="102"/>
    </row>
    <row r="825" spans="2:6" ht="24.95" customHeight="1">
      <c r="B825" s="102"/>
      <c r="C825" s="102"/>
      <c r="D825" s="102"/>
      <c r="E825" s="102"/>
      <c r="F825" s="102"/>
    </row>
    <row r="826" spans="2:6" ht="24.95" customHeight="1">
      <c r="B826" s="102"/>
      <c r="C826" s="102"/>
      <c r="D826" s="102"/>
      <c r="E826" s="102"/>
      <c r="F826" s="102"/>
    </row>
    <row r="827" spans="2:6" ht="24.95" customHeight="1">
      <c r="B827" s="102"/>
      <c r="C827" s="102"/>
      <c r="D827" s="102"/>
      <c r="E827" s="102"/>
      <c r="F827" s="102"/>
    </row>
    <row r="828" spans="2:6" ht="24.95" customHeight="1">
      <c r="B828" s="102"/>
      <c r="C828" s="102"/>
      <c r="D828" s="102"/>
      <c r="E828" s="102"/>
      <c r="F828" s="102"/>
    </row>
    <row r="829" spans="2:6" ht="24.95" customHeight="1">
      <c r="B829" s="102"/>
      <c r="C829" s="102"/>
      <c r="D829" s="102"/>
      <c r="E829" s="102"/>
      <c r="F829" s="102"/>
    </row>
    <row r="830" spans="2:6" ht="24.95" customHeight="1">
      <c r="B830" s="102"/>
      <c r="C830" s="102"/>
      <c r="D830" s="102"/>
      <c r="E830" s="102"/>
      <c r="F830" s="102"/>
    </row>
    <row r="831" spans="2:6" ht="24.95" customHeight="1">
      <c r="B831" s="102"/>
      <c r="C831" s="102"/>
      <c r="D831" s="102"/>
      <c r="E831" s="102"/>
      <c r="F831" s="102"/>
    </row>
    <row r="832" spans="2:6" ht="24.95" customHeight="1">
      <c r="B832" s="102"/>
      <c r="C832" s="102"/>
      <c r="D832" s="102"/>
      <c r="E832" s="102"/>
      <c r="F832" s="102"/>
    </row>
    <row r="833" spans="2:6" ht="24.95" customHeight="1">
      <c r="B833" s="102"/>
      <c r="C833" s="102"/>
      <c r="D833" s="102"/>
      <c r="E833" s="102"/>
      <c r="F833" s="102"/>
    </row>
    <row r="834" spans="2:6" ht="24.95" customHeight="1">
      <c r="B834" s="102"/>
      <c r="C834" s="102"/>
      <c r="D834" s="102"/>
      <c r="E834" s="102"/>
      <c r="F834" s="102"/>
    </row>
    <row r="835" spans="2:6" ht="24.95" customHeight="1">
      <c r="B835" s="102"/>
      <c r="C835" s="102"/>
      <c r="D835" s="102"/>
      <c r="E835" s="102"/>
      <c r="F835" s="102"/>
    </row>
    <row r="836" spans="2:6" ht="24.95" customHeight="1">
      <c r="B836" s="102"/>
      <c r="C836" s="102"/>
      <c r="D836" s="102"/>
      <c r="E836" s="102"/>
      <c r="F836" s="102"/>
    </row>
    <row r="837" spans="2:6" ht="24.95" customHeight="1">
      <c r="B837" s="102"/>
      <c r="C837" s="102"/>
      <c r="D837" s="102"/>
      <c r="E837" s="102"/>
      <c r="F837" s="102"/>
    </row>
    <row r="838" spans="2:6" ht="24.95" customHeight="1">
      <c r="B838" s="102"/>
      <c r="C838" s="102"/>
      <c r="D838" s="102"/>
      <c r="E838" s="102"/>
      <c r="F838" s="102"/>
    </row>
    <row r="839" spans="2:6" ht="24.95" customHeight="1">
      <c r="B839" s="102"/>
      <c r="C839" s="102"/>
      <c r="D839" s="102"/>
      <c r="E839" s="102"/>
      <c r="F839" s="102"/>
    </row>
    <row r="840" spans="2:6" ht="24.95" customHeight="1">
      <c r="B840" s="102"/>
      <c r="C840" s="102"/>
      <c r="D840" s="102"/>
      <c r="E840" s="102"/>
      <c r="F840" s="102"/>
    </row>
    <row r="841" spans="2:6" ht="24.95" customHeight="1">
      <c r="B841" s="102"/>
      <c r="C841" s="102"/>
      <c r="D841" s="102"/>
      <c r="E841" s="102"/>
      <c r="F841" s="102"/>
    </row>
    <row r="842" spans="2:6" ht="24.95" customHeight="1">
      <c r="B842" s="102"/>
      <c r="C842" s="102"/>
      <c r="D842" s="102"/>
      <c r="E842" s="102"/>
      <c r="F842" s="102"/>
    </row>
    <row r="843" spans="2:6" ht="24.95" customHeight="1">
      <c r="B843" s="102"/>
      <c r="C843" s="102"/>
      <c r="D843" s="102"/>
      <c r="E843" s="102"/>
      <c r="F843" s="102"/>
    </row>
    <row r="844" spans="2:6" ht="24.95" customHeight="1">
      <c r="B844" s="102"/>
      <c r="C844" s="102"/>
      <c r="D844" s="102"/>
      <c r="E844" s="102"/>
      <c r="F844" s="102"/>
    </row>
    <row r="845" spans="2:6" ht="24.95" customHeight="1">
      <c r="B845" s="102"/>
      <c r="C845" s="102"/>
      <c r="D845" s="102"/>
      <c r="E845" s="102"/>
      <c r="F845" s="102"/>
    </row>
    <row r="846" spans="2:6" ht="24.95" customHeight="1">
      <c r="B846" s="102"/>
      <c r="C846" s="102"/>
      <c r="D846" s="102"/>
      <c r="E846" s="102"/>
      <c r="F846" s="102"/>
    </row>
    <row r="847" spans="2:6" ht="24.95" customHeight="1">
      <c r="B847" s="102"/>
      <c r="C847" s="102"/>
      <c r="D847" s="102"/>
      <c r="E847" s="102"/>
      <c r="F847" s="102"/>
    </row>
    <row r="848" spans="2:6" ht="24.95" customHeight="1">
      <c r="B848" s="102"/>
      <c r="C848" s="102"/>
      <c r="D848" s="102"/>
      <c r="E848" s="102"/>
      <c r="F848" s="102"/>
    </row>
    <row r="849" spans="2:6" ht="24.95" customHeight="1">
      <c r="B849" s="102"/>
      <c r="C849" s="102"/>
      <c r="D849" s="102"/>
      <c r="E849" s="102"/>
      <c r="F849" s="102"/>
    </row>
    <row r="850" spans="2:6" ht="24.95" customHeight="1">
      <c r="B850" s="102"/>
      <c r="C850" s="102"/>
      <c r="D850" s="102"/>
      <c r="E850" s="102"/>
      <c r="F850" s="102"/>
    </row>
    <row r="851" spans="2:6" ht="24.95" customHeight="1">
      <c r="B851" s="102"/>
      <c r="C851" s="102"/>
      <c r="D851" s="102"/>
      <c r="E851" s="102"/>
      <c r="F851" s="102"/>
    </row>
    <row r="852" spans="2:6" ht="24.95" customHeight="1">
      <c r="B852" s="102"/>
      <c r="C852" s="102"/>
      <c r="D852" s="102"/>
      <c r="E852" s="102"/>
      <c r="F852" s="102"/>
    </row>
    <row r="853" spans="2:6" ht="24.95" customHeight="1">
      <c r="B853" s="102"/>
      <c r="C853" s="102"/>
      <c r="D853" s="102"/>
      <c r="E853" s="102"/>
      <c r="F853" s="102"/>
    </row>
    <row r="854" spans="2:6" ht="24.95" customHeight="1">
      <c r="B854" s="102"/>
      <c r="C854" s="102"/>
      <c r="D854" s="102"/>
      <c r="E854" s="102"/>
      <c r="F854" s="102"/>
    </row>
    <row r="855" spans="2:6" ht="24.95" customHeight="1">
      <c r="B855" s="102"/>
      <c r="C855" s="102"/>
      <c r="D855" s="102"/>
      <c r="E855" s="102"/>
      <c r="F855" s="102"/>
    </row>
    <row r="856" spans="2:6" ht="24.95" customHeight="1">
      <c r="B856" s="102"/>
      <c r="C856" s="102"/>
      <c r="D856" s="102"/>
      <c r="E856" s="102"/>
      <c r="F856" s="102"/>
    </row>
    <row r="857" spans="2:6" ht="24.95" customHeight="1">
      <c r="B857" s="102"/>
      <c r="C857" s="102"/>
      <c r="D857" s="102"/>
      <c r="E857" s="102"/>
      <c r="F857" s="102"/>
    </row>
    <row r="858" spans="2:6" ht="24.95" customHeight="1">
      <c r="B858" s="102"/>
      <c r="C858" s="102"/>
      <c r="D858" s="102"/>
      <c r="E858" s="102"/>
      <c r="F858" s="102"/>
    </row>
    <row r="859" spans="2:6" ht="24.95" customHeight="1">
      <c r="B859" s="102"/>
      <c r="C859" s="102"/>
      <c r="D859" s="102"/>
      <c r="E859" s="102"/>
      <c r="F859" s="102"/>
    </row>
    <row r="860" spans="2:6" ht="24.95" customHeight="1">
      <c r="B860" s="102"/>
      <c r="C860" s="102"/>
      <c r="D860" s="102"/>
      <c r="E860" s="102"/>
      <c r="F860" s="102"/>
    </row>
    <row r="861" spans="2:6" ht="24.95" customHeight="1">
      <c r="B861" s="102"/>
      <c r="C861" s="102"/>
      <c r="D861" s="102"/>
      <c r="E861" s="102"/>
      <c r="F861" s="102"/>
    </row>
    <row r="862" spans="2:6" ht="24.95" customHeight="1">
      <c r="B862" s="102"/>
      <c r="C862" s="102"/>
      <c r="D862" s="102"/>
      <c r="E862" s="102"/>
      <c r="F862" s="102"/>
    </row>
    <row r="863" spans="2:6" ht="24.95" customHeight="1">
      <c r="B863" s="102"/>
      <c r="C863" s="102"/>
      <c r="D863" s="102"/>
      <c r="E863" s="102"/>
      <c r="F863" s="102"/>
    </row>
    <row r="864" spans="2:6" ht="24.95" customHeight="1">
      <c r="B864" s="102"/>
      <c r="C864" s="102"/>
      <c r="D864" s="102"/>
      <c r="E864" s="102"/>
      <c r="F864" s="102"/>
    </row>
    <row r="865" spans="2:6" ht="24.95" customHeight="1">
      <c r="B865" s="102"/>
      <c r="C865" s="102"/>
      <c r="D865" s="102"/>
      <c r="E865" s="102"/>
      <c r="F865" s="102"/>
    </row>
    <row r="866" spans="2:6" ht="24.95" customHeight="1">
      <c r="B866" s="102"/>
      <c r="C866" s="102"/>
      <c r="D866" s="102"/>
      <c r="E866" s="102"/>
      <c r="F866" s="102"/>
    </row>
    <row r="867" spans="2:6" ht="24.95" customHeight="1">
      <c r="B867" s="102"/>
      <c r="C867" s="102"/>
      <c r="D867" s="102"/>
      <c r="E867" s="102"/>
      <c r="F867" s="102"/>
    </row>
    <row r="868" spans="2:6" ht="24.95" customHeight="1">
      <c r="B868" s="102"/>
      <c r="C868" s="102"/>
      <c r="D868" s="102"/>
      <c r="E868" s="102"/>
      <c r="F868" s="102"/>
    </row>
    <row r="869" spans="2:6" ht="24.95" customHeight="1">
      <c r="B869" s="102"/>
      <c r="C869" s="102"/>
      <c r="D869" s="102"/>
      <c r="E869" s="102"/>
      <c r="F869" s="102"/>
    </row>
    <row r="870" spans="2:6" ht="24.95" customHeight="1">
      <c r="B870" s="102"/>
      <c r="C870" s="102"/>
      <c r="D870" s="102"/>
      <c r="E870" s="102"/>
      <c r="F870" s="102"/>
    </row>
    <row r="871" spans="2:6" ht="24.95" customHeight="1">
      <c r="B871" s="102"/>
      <c r="C871" s="102"/>
      <c r="D871" s="102"/>
      <c r="E871" s="102"/>
      <c r="F871" s="102"/>
    </row>
    <row r="872" spans="2:6" ht="24.95" customHeight="1">
      <c r="B872" s="102"/>
      <c r="C872" s="102"/>
      <c r="D872" s="102"/>
      <c r="E872" s="102"/>
      <c r="F872" s="102"/>
    </row>
    <row r="873" spans="2:6" ht="24.95" customHeight="1">
      <c r="B873" s="102"/>
      <c r="C873" s="102"/>
      <c r="D873" s="102"/>
      <c r="E873" s="102"/>
      <c r="F873" s="102"/>
    </row>
    <row r="874" spans="2:6" ht="24.95" customHeight="1">
      <c r="B874" s="102"/>
      <c r="C874" s="102"/>
      <c r="D874" s="102"/>
      <c r="E874" s="102"/>
      <c r="F874" s="102"/>
    </row>
    <row r="875" spans="2:6" ht="24.95" customHeight="1">
      <c r="B875" s="102"/>
      <c r="C875" s="102"/>
      <c r="D875" s="102"/>
      <c r="E875" s="102"/>
      <c r="F875" s="102"/>
    </row>
    <row r="876" spans="2:6" ht="24.95" customHeight="1">
      <c r="B876" s="102"/>
      <c r="C876" s="102"/>
      <c r="D876" s="102"/>
      <c r="E876" s="102"/>
      <c r="F876" s="102"/>
    </row>
    <row r="877" spans="2:6" ht="24.95" customHeight="1">
      <c r="B877" s="102"/>
      <c r="C877" s="102"/>
      <c r="D877" s="102"/>
      <c r="E877" s="102"/>
      <c r="F877" s="102"/>
    </row>
    <row r="878" spans="2:6" ht="24.95" customHeight="1">
      <c r="B878" s="102"/>
      <c r="C878" s="102"/>
      <c r="D878" s="102"/>
      <c r="E878" s="102"/>
      <c r="F878" s="102"/>
    </row>
    <row r="879" spans="2:6" ht="24.95" customHeight="1">
      <c r="B879" s="102"/>
      <c r="C879" s="102"/>
      <c r="D879" s="102"/>
      <c r="E879" s="102"/>
      <c r="F879" s="102"/>
    </row>
    <row r="880" spans="2:6" ht="24.95" customHeight="1">
      <c r="B880" s="102"/>
      <c r="C880" s="102"/>
      <c r="D880" s="102"/>
      <c r="E880" s="102"/>
      <c r="F880" s="102"/>
    </row>
    <row r="881" spans="2:6" ht="24.95" customHeight="1">
      <c r="B881" s="102"/>
      <c r="C881" s="102"/>
      <c r="D881" s="102"/>
      <c r="E881" s="102"/>
      <c r="F881" s="102"/>
    </row>
    <row r="882" spans="2:6" ht="24.95" customHeight="1">
      <c r="B882" s="102"/>
      <c r="C882" s="102"/>
      <c r="D882" s="102"/>
      <c r="E882" s="102"/>
      <c r="F882" s="102"/>
    </row>
    <row r="883" spans="2:6" ht="24.95" customHeight="1">
      <c r="B883" s="102"/>
      <c r="C883" s="102"/>
      <c r="D883" s="102"/>
      <c r="E883" s="102"/>
      <c r="F883" s="102"/>
    </row>
    <row r="884" spans="2:6" ht="24.95" customHeight="1">
      <c r="B884" s="102"/>
      <c r="C884" s="102"/>
      <c r="D884" s="102"/>
      <c r="E884" s="102"/>
      <c r="F884" s="102"/>
    </row>
    <row r="885" spans="2:6" ht="24.95" customHeight="1">
      <c r="B885" s="102"/>
      <c r="C885" s="102"/>
      <c r="D885" s="102"/>
      <c r="E885" s="102"/>
      <c r="F885" s="102"/>
    </row>
    <row r="886" spans="2:6" ht="24.95" customHeight="1">
      <c r="B886" s="102"/>
      <c r="C886" s="102"/>
      <c r="D886" s="102"/>
      <c r="E886" s="102"/>
      <c r="F886" s="102"/>
    </row>
    <row r="887" spans="2:6" ht="24.95" customHeight="1">
      <c r="B887" s="102"/>
      <c r="C887" s="102"/>
      <c r="D887" s="102"/>
      <c r="E887" s="102"/>
      <c r="F887" s="102"/>
    </row>
    <row r="888" spans="2:6" ht="24.95" customHeight="1">
      <c r="B888" s="102"/>
      <c r="C888" s="102"/>
      <c r="D888" s="102"/>
      <c r="E888" s="102"/>
      <c r="F888" s="102"/>
    </row>
    <row r="889" spans="2:6" ht="24.95" customHeight="1">
      <c r="B889" s="102"/>
      <c r="C889" s="102"/>
      <c r="D889" s="102"/>
      <c r="E889" s="102"/>
      <c r="F889" s="102"/>
    </row>
    <row r="890" spans="2:6" ht="24.95" customHeight="1">
      <c r="B890" s="102"/>
      <c r="C890" s="102"/>
      <c r="D890" s="102"/>
      <c r="E890" s="102"/>
      <c r="F890" s="102"/>
    </row>
    <row r="891" spans="2:6" ht="24.95" customHeight="1">
      <c r="B891" s="102"/>
      <c r="C891" s="102"/>
      <c r="D891" s="102"/>
      <c r="E891" s="102"/>
      <c r="F891" s="102"/>
    </row>
    <row r="892" spans="2:6" ht="24.95" customHeight="1">
      <c r="B892" s="102"/>
      <c r="C892" s="102"/>
      <c r="D892" s="102"/>
      <c r="E892" s="102"/>
      <c r="F892" s="102"/>
    </row>
    <row r="893" spans="2:6" ht="24.95" customHeight="1">
      <c r="B893" s="102"/>
      <c r="C893" s="102"/>
      <c r="D893" s="102"/>
      <c r="E893" s="102"/>
      <c r="F893" s="102"/>
    </row>
    <row r="894" spans="2:6" ht="24.95" customHeight="1">
      <c r="B894" s="102"/>
      <c r="C894" s="102"/>
      <c r="D894" s="102"/>
      <c r="E894" s="102"/>
      <c r="F894" s="102"/>
    </row>
    <row r="895" spans="2:6" ht="24.95" customHeight="1">
      <c r="B895" s="102"/>
      <c r="C895" s="102"/>
      <c r="D895" s="102"/>
      <c r="E895" s="102"/>
      <c r="F895" s="102"/>
    </row>
    <row r="896" spans="2:6" ht="24.95" customHeight="1">
      <c r="B896" s="102"/>
      <c r="C896" s="102"/>
      <c r="D896" s="102"/>
      <c r="E896" s="102"/>
      <c r="F896" s="102"/>
    </row>
    <row r="897" spans="2:6" ht="24.95" customHeight="1">
      <c r="B897" s="102"/>
      <c r="C897" s="102"/>
      <c r="D897" s="102"/>
      <c r="E897" s="102"/>
      <c r="F897" s="102"/>
    </row>
    <row r="898" spans="2:6" ht="24.95" customHeight="1">
      <c r="B898" s="102"/>
      <c r="C898" s="102"/>
      <c r="D898" s="102"/>
      <c r="E898" s="102"/>
      <c r="F898" s="102"/>
    </row>
    <row r="899" spans="2:6" ht="24.95" customHeight="1">
      <c r="B899" s="102"/>
      <c r="C899" s="102"/>
      <c r="D899" s="102"/>
      <c r="E899" s="102"/>
      <c r="F899" s="102"/>
    </row>
    <row r="900" spans="2:6" ht="24.95" customHeight="1">
      <c r="B900" s="102"/>
      <c r="C900" s="102"/>
      <c r="D900" s="102"/>
      <c r="E900" s="102"/>
      <c r="F900" s="102"/>
    </row>
    <row r="901" spans="2:6" ht="24.95" customHeight="1">
      <c r="B901" s="102"/>
      <c r="C901" s="102"/>
      <c r="D901" s="102"/>
      <c r="E901" s="102"/>
      <c r="F901" s="102"/>
    </row>
    <row r="902" spans="2:6" ht="24.95" customHeight="1">
      <c r="B902" s="102"/>
      <c r="C902" s="102"/>
      <c r="D902" s="102"/>
      <c r="E902" s="102"/>
      <c r="F902" s="102"/>
    </row>
    <row r="903" spans="2:6" ht="24.95" customHeight="1">
      <c r="B903" s="102"/>
      <c r="C903" s="102"/>
      <c r="D903" s="102"/>
      <c r="E903" s="102"/>
      <c r="F903" s="102"/>
    </row>
    <row r="904" spans="2:6" ht="24.95" customHeight="1">
      <c r="B904" s="102"/>
      <c r="C904" s="102"/>
      <c r="D904" s="102"/>
      <c r="E904" s="102"/>
      <c r="F904" s="102"/>
    </row>
    <row r="905" spans="2:6" ht="24.95" customHeight="1">
      <c r="B905" s="102"/>
      <c r="C905" s="102"/>
      <c r="D905" s="102"/>
      <c r="E905" s="102"/>
      <c r="F905" s="102"/>
    </row>
    <row r="906" spans="2:6" ht="24.95" customHeight="1">
      <c r="B906" s="102"/>
      <c r="C906" s="102"/>
      <c r="D906" s="102"/>
      <c r="E906" s="102"/>
      <c r="F906" s="102"/>
    </row>
    <row r="907" spans="2:6" ht="24.95" customHeight="1">
      <c r="B907" s="102"/>
      <c r="C907" s="102"/>
      <c r="D907" s="102"/>
      <c r="E907" s="102"/>
      <c r="F907" s="102"/>
    </row>
    <row r="908" spans="2:6" ht="24.95" customHeight="1">
      <c r="B908" s="102"/>
      <c r="C908" s="102"/>
      <c r="D908" s="102"/>
      <c r="E908" s="102"/>
      <c r="F908" s="102"/>
    </row>
    <row r="909" spans="2:6" ht="24.95" customHeight="1">
      <c r="B909" s="102"/>
      <c r="C909" s="102"/>
      <c r="D909" s="102"/>
      <c r="E909" s="102"/>
      <c r="F909" s="102"/>
    </row>
    <row r="910" spans="2:6" ht="24.95" customHeight="1">
      <c r="B910" s="102"/>
      <c r="C910" s="102"/>
      <c r="D910" s="102"/>
      <c r="E910" s="102"/>
      <c r="F910" s="102"/>
    </row>
    <row r="911" spans="2:6" ht="24.95" customHeight="1">
      <c r="B911" s="102"/>
      <c r="C911" s="102"/>
      <c r="D911" s="102"/>
      <c r="E911" s="102"/>
      <c r="F911" s="102"/>
    </row>
    <row r="912" spans="2:6" ht="24.95" customHeight="1">
      <c r="B912" s="102"/>
      <c r="C912" s="102"/>
      <c r="D912" s="102"/>
      <c r="E912" s="102"/>
      <c r="F912" s="102"/>
    </row>
    <row r="913" spans="2:6" ht="24.95" customHeight="1">
      <c r="B913" s="102"/>
      <c r="C913" s="102"/>
      <c r="D913" s="102"/>
      <c r="E913" s="102"/>
      <c r="F913" s="102"/>
    </row>
    <row r="914" spans="2:6" ht="24.95" customHeight="1">
      <c r="B914" s="102"/>
      <c r="C914" s="102"/>
      <c r="D914" s="102"/>
      <c r="E914" s="102"/>
      <c r="F914" s="102"/>
    </row>
    <row r="915" spans="2:6" ht="24.95" customHeight="1">
      <c r="B915" s="102"/>
      <c r="C915" s="102"/>
      <c r="D915" s="102"/>
      <c r="E915" s="102"/>
      <c r="F915" s="102"/>
    </row>
    <row r="916" spans="2:6" ht="24.95" customHeight="1">
      <c r="B916" s="102"/>
      <c r="C916" s="102"/>
      <c r="D916" s="102"/>
      <c r="E916" s="102"/>
      <c r="F916" s="102"/>
    </row>
    <row r="917" spans="2:6" ht="24.95" customHeight="1">
      <c r="B917" s="102"/>
      <c r="C917" s="102"/>
      <c r="D917" s="102"/>
      <c r="E917" s="102"/>
      <c r="F917" s="102"/>
    </row>
    <row r="918" spans="2:6" ht="24.95" customHeight="1">
      <c r="B918" s="102"/>
      <c r="C918" s="102"/>
      <c r="D918" s="102"/>
      <c r="E918" s="102"/>
      <c r="F918" s="102"/>
    </row>
    <row r="919" spans="2:6" ht="24.95" customHeight="1">
      <c r="B919" s="102"/>
      <c r="C919" s="102"/>
      <c r="D919" s="102"/>
      <c r="E919" s="102"/>
      <c r="F919" s="102"/>
    </row>
    <row r="920" spans="2:6" ht="24.95" customHeight="1">
      <c r="B920" s="102"/>
      <c r="C920" s="102"/>
      <c r="D920" s="102"/>
      <c r="E920" s="102"/>
      <c r="F920" s="102"/>
    </row>
    <row r="921" spans="2:6" ht="24.95" customHeight="1">
      <c r="B921" s="102"/>
      <c r="C921" s="102"/>
      <c r="D921" s="102"/>
      <c r="E921" s="102"/>
      <c r="F921" s="102"/>
    </row>
    <row r="922" spans="2:6" ht="24.95" customHeight="1">
      <c r="B922" s="102"/>
      <c r="C922" s="102"/>
      <c r="D922" s="102"/>
      <c r="E922" s="102"/>
      <c r="F922" s="102"/>
    </row>
    <row r="923" spans="2:6" ht="24.95" customHeight="1">
      <c r="B923" s="102"/>
      <c r="C923" s="102"/>
      <c r="D923" s="102"/>
      <c r="E923" s="102"/>
      <c r="F923" s="102"/>
    </row>
    <row r="924" spans="2:6" ht="24.95" customHeight="1">
      <c r="B924" s="102"/>
      <c r="C924" s="102"/>
      <c r="D924" s="102"/>
      <c r="E924" s="102"/>
      <c r="F924" s="102"/>
    </row>
    <row r="925" spans="2:6" ht="24.95" customHeight="1">
      <c r="B925" s="102"/>
      <c r="C925" s="102"/>
      <c r="D925" s="102"/>
      <c r="E925" s="102"/>
      <c r="F925" s="102"/>
    </row>
    <row r="926" spans="2:6" ht="24.95" customHeight="1">
      <c r="B926" s="102"/>
      <c r="C926" s="102"/>
      <c r="D926" s="102"/>
      <c r="E926" s="102"/>
      <c r="F926" s="102"/>
    </row>
    <row r="927" spans="2:6" ht="24.95" customHeight="1">
      <c r="B927" s="102"/>
      <c r="C927" s="102"/>
      <c r="D927" s="102"/>
      <c r="E927" s="102"/>
      <c r="F927" s="102"/>
    </row>
    <row r="928" spans="2:6" ht="24.95" customHeight="1">
      <c r="B928" s="102"/>
      <c r="C928" s="102"/>
      <c r="D928" s="102"/>
      <c r="E928" s="102"/>
      <c r="F928" s="102"/>
    </row>
    <row r="929" spans="2:6" ht="24.95" customHeight="1">
      <c r="B929" s="102"/>
      <c r="C929" s="102"/>
      <c r="D929" s="102"/>
      <c r="E929" s="102"/>
      <c r="F929" s="102"/>
    </row>
    <row r="930" spans="2:6" ht="24.95" customHeight="1">
      <c r="B930" s="102"/>
      <c r="C930" s="102"/>
      <c r="D930" s="102"/>
      <c r="E930" s="102"/>
      <c r="F930" s="102"/>
    </row>
    <row r="931" spans="2:6" ht="24.95" customHeight="1">
      <c r="B931" s="102"/>
      <c r="C931" s="102"/>
      <c r="D931" s="102"/>
      <c r="E931" s="102"/>
      <c r="F931" s="102"/>
    </row>
    <row r="932" spans="2:6" ht="24.95" customHeight="1">
      <c r="B932" s="102"/>
      <c r="C932" s="102"/>
      <c r="D932" s="102"/>
      <c r="E932" s="102"/>
      <c r="F932" s="102"/>
    </row>
    <row r="933" spans="2:6" ht="24.95" customHeight="1">
      <c r="B933" s="102"/>
      <c r="C933" s="102"/>
      <c r="D933" s="102"/>
      <c r="E933" s="102"/>
      <c r="F933" s="102"/>
    </row>
    <row r="934" spans="2:6" ht="24.95" customHeight="1">
      <c r="B934" s="102"/>
      <c r="C934" s="102"/>
      <c r="D934" s="102"/>
      <c r="E934" s="102"/>
      <c r="F934" s="102"/>
    </row>
    <row r="935" spans="2:6" ht="24.95" customHeight="1">
      <c r="B935" s="102"/>
      <c r="C935" s="102"/>
      <c r="D935" s="102"/>
      <c r="E935" s="102"/>
      <c r="F935" s="102"/>
    </row>
    <row r="936" spans="2:6" ht="24.95" customHeight="1">
      <c r="B936" s="102"/>
      <c r="C936" s="102"/>
      <c r="D936" s="102"/>
      <c r="E936" s="102"/>
      <c r="F936" s="102"/>
    </row>
    <row r="937" spans="2:6" ht="24.95" customHeight="1">
      <c r="B937" s="102"/>
      <c r="C937" s="102"/>
      <c r="D937" s="102"/>
      <c r="E937" s="102"/>
      <c r="F937" s="102"/>
    </row>
    <row r="938" spans="2:6" ht="24.95" customHeight="1">
      <c r="B938" s="102"/>
      <c r="C938" s="102"/>
      <c r="D938" s="102"/>
      <c r="E938" s="102"/>
      <c r="F938" s="102"/>
    </row>
    <row r="939" spans="2:6" ht="24.95" customHeight="1">
      <c r="B939" s="102"/>
      <c r="C939" s="102"/>
      <c r="D939" s="102"/>
      <c r="E939" s="102"/>
      <c r="F939" s="102"/>
    </row>
    <row r="940" spans="2:6" ht="24.95" customHeight="1">
      <c r="B940" s="102"/>
      <c r="C940" s="102"/>
      <c r="D940" s="102"/>
      <c r="E940" s="102"/>
      <c r="F940" s="102"/>
    </row>
    <row r="941" spans="2:6" ht="24.95" customHeight="1">
      <c r="B941" s="102"/>
      <c r="C941" s="102"/>
      <c r="D941" s="102"/>
      <c r="E941" s="102"/>
      <c r="F941" s="102"/>
    </row>
    <row r="942" spans="2:6" ht="24.95" customHeight="1">
      <c r="B942" s="102"/>
      <c r="C942" s="102"/>
      <c r="D942" s="102"/>
      <c r="E942" s="102"/>
      <c r="F942" s="102"/>
    </row>
    <row r="943" spans="2:6" ht="24.95" customHeight="1">
      <c r="B943" s="102"/>
      <c r="C943" s="102"/>
      <c r="D943" s="102"/>
      <c r="E943" s="102"/>
      <c r="F943" s="102"/>
    </row>
    <row r="944" spans="2:6" ht="24.95" customHeight="1">
      <c r="B944" s="102"/>
      <c r="C944" s="102"/>
      <c r="D944" s="102"/>
      <c r="E944" s="102"/>
      <c r="F944" s="102"/>
    </row>
    <row r="945" spans="2:6" ht="24.95" customHeight="1">
      <c r="B945" s="102"/>
      <c r="C945" s="102"/>
      <c r="D945" s="102"/>
      <c r="E945" s="102"/>
      <c r="F945" s="102"/>
    </row>
    <row r="946" spans="2:6" ht="24.95" customHeight="1">
      <c r="B946" s="102"/>
      <c r="C946" s="102"/>
      <c r="D946" s="102"/>
      <c r="E946" s="102"/>
      <c r="F946" s="102"/>
    </row>
    <row r="947" spans="2:6" ht="24.95" customHeight="1">
      <c r="B947" s="102"/>
      <c r="C947" s="102"/>
      <c r="D947" s="102"/>
      <c r="E947" s="102"/>
      <c r="F947" s="102"/>
    </row>
    <row r="948" spans="2:6" ht="24.95" customHeight="1">
      <c r="B948" s="102"/>
      <c r="C948" s="102"/>
      <c r="D948" s="102"/>
      <c r="E948" s="102"/>
      <c r="F948" s="102"/>
    </row>
    <row r="949" spans="2:6" ht="24.95" customHeight="1">
      <c r="B949" s="102"/>
      <c r="C949" s="102"/>
      <c r="D949" s="102"/>
      <c r="E949" s="102"/>
      <c r="F949" s="102"/>
    </row>
    <row r="950" spans="2:6" ht="24.95" customHeight="1">
      <c r="B950" s="102"/>
      <c r="C950" s="102"/>
      <c r="D950" s="102"/>
      <c r="E950" s="102"/>
      <c r="F950" s="102"/>
    </row>
    <row r="951" spans="2:6" ht="24.95" customHeight="1">
      <c r="B951" s="102"/>
      <c r="C951" s="102"/>
      <c r="D951" s="102"/>
      <c r="E951" s="102"/>
      <c r="F951" s="102"/>
    </row>
    <row r="952" spans="2:6" ht="24.95" customHeight="1">
      <c r="B952" s="102"/>
      <c r="C952" s="102"/>
      <c r="D952" s="102"/>
      <c r="E952" s="102"/>
      <c r="F952" s="102"/>
    </row>
    <row r="953" spans="2:6" ht="24.95" customHeight="1">
      <c r="B953" s="102"/>
      <c r="C953" s="102"/>
      <c r="D953" s="102"/>
      <c r="E953" s="102"/>
      <c r="F953" s="102"/>
    </row>
    <row r="954" spans="2:6" ht="24.95" customHeight="1">
      <c r="B954" s="102"/>
      <c r="C954" s="102"/>
      <c r="D954" s="102"/>
      <c r="E954" s="102"/>
      <c r="F954" s="102"/>
    </row>
    <row r="955" spans="2:6" ht="24.95" customHeight="1">
      <c r="B955" s="102"/>
      <c r="C955" s="102"/>
      <c r="D955" s="102"/>
      <c r="E955" s="102"/>
      <c r="F955" s="102"/>
    </row>
    <row r="956" spans="2:6" ht="24.95" customHeight="1">
      <c r="B956" s="102"/>
      <c r="C956" s="102"/>
      <c r="D956" s="102"/>
      <c r="E956" s="102"/>
      <c r="F956" s="102"/>
    </row>
    <row r="957" spans="2:6" ht="24.95" customHeight="1">
      <c r="B957" s="102"/>
      <c r="C957" s="102"/>
      <c r="D957" s="102"/>
      <c r="E957" s="102"/>
      <c r="F957" s="102"/>
    </row>
    <row r="958" spans="2:6" ht="24.95" customHeight="1">
      <c r="B958" s="102"/>
      <c r="C958" s="102"/>
      <c r="D958" s="102"/>
      <c r="E958" s="102"/>
      <c r="F958" s="102"/>
    </row>
    <row r="959" spans="2:6" ht="24.95" customHeight="1">
      <c r="B959" s="102"/>
      <c r="C959" s="102"/>
      <c r="D959" s="102"/>
      <c r="E959" s="102"/>
      <c r="F959" s="102"/>
    </row>
    <row r="960" spans="2:6" ht="24.95" customHeight="1">
      <c r="B960" s="102"/>
      <c r="C960" s="102"/>
      <c r="D960" s="102"/>
      <c r="E960" s="102"/>
      <c r="F960" s="102"/>
    </row>
    <row r="961" spans="2:6" ht="24.95" customHeight="1">
      <c r="B961" s="102"/>
      <c r="C961" s="102"/>
      <c r="D961" s="102"/>
      <c r="E961" s="102"/>
      <c r="F961" s="102"/>
    </row>
    <row r="962" spans="2:6" ht="24.95" customHeight="1">
      <c r="B962" s="102"/>
      <c r="C962" s="102"/>
      <c r="D962" s="102"/>
      <c r="E962" s="102"/>
      <c r="F962" s="102"/>
    </row>
    <row r="963" spans="2:6" ht="24.95" customHeight="1">
      <c r="B963" s="102"/>
      <c r="C963" s="102"/>
      <c r="D963" s="102"/>
      <c r="E963" s="102"/>
      <c r="F963" s="102"/>
    </row>
    <row r="964" spans="2:6" ht="24.95" customHeight="1">
      <c r="B964" s="102"/>
      <c r="C964" s="102"/>
      <c r="D964" s="102"/>
      <c r="E964" s="102"/>
      <c r="F964" s="102"/>
    </row>
    <row r="965" spans="2:6" ht="24.95" customHeight="1">
      <c r="B965" s="102"/>
      <c r="C965" s="102"/>
      <c r="D965" s="102"/>
      <c r="E965" s="102"/>
      <c r="F965" s="102"/>
    </row>
    <row r="966" spans="2:6" ht="24.95" customHeight="1">
      <c r="B966" s="102"/>
      <c r="C966" s="102"/>
      <c r="D966" s="102"/>
      <c r="E966" s="102"/>
      <c r="F966" s="102"/>
    </row>
    <row r="967" spans="2:6" ht="24.95" customHeight="1">
      <c r="B967" s="102"/>
      <c r="C967" s="102"/>
      <c r="D967" s="102"/>
      <c r="E967" s="102"/>
      <c r="F967" s="102"/>
    </row>
    <row r="968" spans="2:6" ht="24.95" customHeight="1">
      <c r="B968" s="102"/>
      <c r="C968" s="102"/>
      <c r="D968" s="102"/>
      <c r="E968" s="102"/>
      <c r="F968" s="102"/>
    </row>
    <row r="969" spans="2:6" ht="24.95" customHeight="1">
      <c r="B969" s="102"/>
      <c r="C969" s="102"/>
      <c r="D969" s="102"/>
      <c r="E969" s="102"/>
      <c r="F969" s="102"/>
    </row>
    <row r="970" spans="2:6" ht="24.95" customHeight="1">
      <c r="B970" s="102"/>
      <c r="C970" s="102"/>
      <c r="D970" s="102"/>
      <c r="E970" s="102"/>
      <c r="F970" s="102"/>
    </row>
    <row r="971" spans="2:6" ht="24.95" customHeight="1">
      <c r="B971" s="102"/>
      <c r="C971" s="102"/>
      <c r="D971" s="102"/>
      <c r="E971" s="102"/>
      <c r="F971" s="102"/>
    </row>
    <row r="972" spans="2:6" ht="24.95" customHeight="1">
      <c r="B972" s="102"/>
      <c r="C972" s="102"/>
      <c r="D972" s="102"/>
      <c r="E972" s="102"/>
      <c r="F972" s="102"/>
    </row>
    <row r="973" spans="2:6" ht="24.95" customHeight="1">
      <c r="B973" s="102"/>
      <c r="C973" s="102"/>
      <c r="D973" s="102"/>
      <c r="E973" s="102"/>
      <c r="F973" s="102"/>
    </row>
    <row r="974" spans="2:6" ht="24.95" customHeight="1">
      <c r="B974" s="102"/>
      <c r="C974" s="102"/>
      <c r="D974" s="102"/>
      <c r="E974" s="102"/>
      <c r="F974" s="102"/>
    </row>
    <row r="975" spans="2:6" ht="24.95" customHeight="1">
      <c r="B975" s="102"/>
      <c r="C975" s="102"/>
      <c r="D975" s="102"/>
      <c r="E975" s="102"/>
      <c r="F975" s="102"/>
    </row>
    <row r="976" spans="2:6" ht="24.95" customHeight="1">
      <c r="B976" s="102"/>
      <c r="C976" s="102"/>
      <c r="D976" s="102"/>
      <c r="E976" s="102"/>
      <c r="F976" s="102"/>
    </row>
    <row r="977" spans="2:6" ht="24.95" customHeight="1">
      <c r="B977" s="102"/>
      <c r="C977" s="102"/>
      <c r="D977" s="102"/>
      <c r="E977" s="102"/>
      <c r="F977" s="102"/>
    </row>
    <row r="978" spans="2:6" ht="24.95" customHeight="1">
      <c r="B978" s="102"/>
      <c r="C978" s="102"/>
      <c r="D978" s="102"/>
      <c r="E978" s="102"/>
      <c r="F978" s="102"/>
    </row>
    <row r="979" spans="2:6" ht="24.95" customHeight="1">
      <c r="B979" s="102"/>
      <c r="C979" s="102"/>
      <c r="D979" s="102"/>
      <c r="E979" s="102"/>
      <c r="F979" s="102"/>
    </row>
    <row r="980" spans="2:6" ht="24.95" customHeight="1">
      <c r="B980" s="102"/>
      <c r="C980" s="102"/>
      <c r="D980" s="102"/>
      <c r="E980" s="102"/>
      <c r="F980" s="102"/>
    </row>
    <row r="981" spans="2:6" ht="24.95" customHeight="1">
      <c r="B981" s="102"/>
      <c r="C981" s="102"/>
      <c r="D981" s="102"/>
      <c r="E981" s="102"/>
      <c r="F981" s="102"/>
    </row>
    <row r="982" spans="2:6" ht="24.95" customHeight="1">
      <c r="B982" s="102"/>
      <c r="C982" s="102"/>
      <c r="D982" s="102"/>
      <c r="E982" s="102"/>
      <c r="F982" s="102"/>
    </row>
    <row r="983" spans="2:6" ht="24.95" customHeight="1">
      <c r="B983" s="102"/>
      <c r="C983" s="102"/>
      <c r="D983" s="102"/>
      <c r="E983" s="102"/>
      <c r="F983" s="102"/>
    </row>
    <row r="984" spans="2:6" ht="24.95" customHeight="1">
      <c r="B984" s="102"/>
      <c r="C984" s="102"/>
      <c r="D984" s="102"/>
      <c r="E984" s="102"/>
      <c r="F984" s="102"/>
    </row>
    <row r="985" spans="2:6" ht="24.95" customHeight="1">
      <c r="B985" s="102"/>
      <c r="C985" s="102"/>
      <c r="D985" s="102"/>
      <c r="E985" s="102"/>
      <c r="F985" s="102"/>
    </row>
    <row r="986" spans="2:6" ht="24.95" customHeight="1">
      <c r="B986" s="102"/>
      <c r="C986" s="102"/>
      <c r="D986" s="102"/>
      <c r="E986" s="102"/>
      <c r="F986" s="102"/>
    </row>
    <row r="987" spans="2:6" ht="24.95" customHeight="1">
      <c r="B987" s="102"/>
      <c r="C987" s="102"/>
      <c r="D987" s="102"/>
      <c r="E987" s="102"/>
      <c r="F987" s="102"/>
    </row>
    <row r="988" spans="2:6" ht="24.95" customHeight="1">
      <c r="B988" s="102"/>
      <c r="C988" s="102"/>
      <c r="D988" s="102"/>
      <c r="E988" s="102"/>
      <c r="F988" s="102"/>
    </row>
    <row r="989" spans="2:6" ht="24.95" customHeight="1">
      <c r="B989" s="102"/>
      <c r="C989" s="102"/>
      <c r="D989" s="102"/>
      <c r="E989" s="102"/>
      <c r="F989" s="102"/>
    </row>
    <row r="990" spans="2:6" ht="24.95" customHeight="1">
      <c r="B990" s="102"/>
      <c r="C990" s="102"/>
      <c r="D990" s="102"/>
      <c r="E990" s="102"/>
      <c r="F990" s="102"/>
    </row>
    <row r="991" spans="2:6" ht="24.95" customHeight="1">
      <c r="B991" s="102"/>
      <c r="C991" s="102"/>
      <c r="D991" s="102"/>
      <c r="E991" s="102"/>
      <c r="F991" s="102"/>
    </row>
    <row r="992" spans="2:6" ht="24.95" customHeight="1">
      <c r="B992" s="102"/>
      <c r="C992" s="102"/>
      <c r="D992" s="102"/>
      <c r="E992" s="102"/>
      <c r="F992" s="102"/>
    </row>
    <row r="993" spans="2:6" ht="24.95" customHeight="1">
      <c r="B993" s="102"/>
      <c r="C993" s="102"/>
      <c r="D993" s="102"/>
      <c r="E993" s="102"/>
      <c r="F993" s="102"/>
    </row>
    <row r="994" spans="2:6" ht="24.95" customHeight="1">
      <c r="B994" s="102"/>
      <c r="C994" s="102"/>
      <c r="D994" s="102"/>
      <c r="E994" s="102"/>
      <c r="F994" s="102"/>
    </row>
    <row r="995" spans="2:6" ht="24.95" customHeight="1">
      <c r="B995" s="102"/>
      <c r="C995" s="102"/>
      <c r="D995" s="102"/>
      <c r="E995" s="102"/>
      <c r="F995" s="102"/>
    </row>
    <row r="996" spans="2:6" ht="24.95" customHeight="1">
      <c r="B996" s="102"/>
      <c r="C996" s="102"/>
      <c r="D996" s="102"/>
      <c r="E996" s="102"/>
      <c r="F996" s="102"/>
    </row>
    <row r="997" spans="2:6" ht="24.95" customHeight="1">
      <c r="B997" s="102"/>
      <c r="C997" s="102"/>
      <c r="D997" s="102"/>
      <c r="E997" s="102"/>
      <c r="F997" s="102"/>
    </row>
    <row r="998" spans="2:6" ht="24.95" customHeight="1">
      <c r="B998" s="102"/>
      <c r="C998" s="102"/>
      <c r="D998" s="102"/>
      <c r="E998" s="102"/>
      <c r="F998" s="102"/>
    </row>
    <row r="999" spans="2:6" ht="24.95" customHeight="1">
      <c r="B999" s="102"/>
      <c r="C999" s="102"/>
      <c r="D999" s="102"/>
      <c r="F999" s="102"/>
    </row>
  </sheetData>
  <sheetProtection sheet="1" objects="1" scenarios="1"/>
  <mergeCells count="22">
    <mergeCell ref="B24:C24"/>
    <mergeCell ref="C8:D8"/>
    <mergeCell ref="B16:C16"/>
    <mergeCell ref="B17:C17"/>
    <mergeCell ref="B21:C21"/>
    <mergeCell ref="B22:C22"/>
    <mergeCell ref="B31:C31"/>
    <mergeCell ref="B32:C32"/>
    <mergeCell ref="B23:C23"/>
    <mergeCell ref="C6:D6"/>
    <mergeCell ref="A2:D2"/>
    <mergeCell ref="B26:C26"/>
    <mergeCell ref="B27:C27"/>
    <mergeCell ref="B28:C28"/>
    <mergeCell ref="B29:C29"/>
    <mergeCell ref="B30:C30"/>
    <mergeCell ref="B18:C18"/>
    <mergeCell ref="B19:C19"/>
    <mergeCell ref="B20:C20"/>
    <mergeCell ref="B25:C25"/>
    <mergeCell ref="B4:D5"/>
    <mergeCell ref="C7:D7"/>
  </mergeCells>
  <conditionalFormatting sqref="C8:D8">
    <cfRule type="cellIs" dxfId="6" priority="1" operator="lessThan">
      <formula>0.01</formula>
    </cfRule>
  </conditionalFormatting>
  <conditionalFormatting sqref="D11">
    <cfRule type="expression" dxfId="5" priority="7">
      <formula>$D$11&gt;$C$11</formula>
    </cfRule>
  </conditionalFormatting>
  <conditionalFormatting sqref="D12">
    <cfRule type="expression" dxfId="4" priority="6">
      <formula>$D$12&gt;$C$12</formula>
    </cfRule>
  </conditionalFormatting>
  <conditionalFormatting sqref="D13">
    <cfRule type="expression" dxfId="3" priority="5">
      <formula>$D$13&gt;$C$13</formula>
    </cfRule>
  </conditionalFormatting>
  <conditionalFormatting sqref="D14">
    <cfRule type="expression" dxfId="2" priority="4">
      <formula>$D$14&gt;$C$14</formula>
    </cfRule>
  </conditionalFormatting>
  <conditionalFormatting sqref="D24">
    <cfRule type="expression" dxfId="1" priority="3">
      <formula>$D$24&gt;$D$23</formula>
    </cfRule>
  </conditionalFormatting>
  <conditionalFormatting sqref="D26">
    <cfRule type="expression" dxfId="0" priority="2">
      <formula>$D$26&gt;$D$25</formula>
    </cfRule>
  </conditionalFormatting>
  <dataValidations disablePrompts="1" count="1">
    <dataValidation allowBlank="1" showInputMessage="1" showErrorMessage="1" prompt="Entering the county's ICR in this cell will Auto-populate the rest of the program sheets in this work book with your Indirect Cost Rate. " sqref="B8" xr:uid="{8950FC58-0F79-4652-A6D5-AF612E152EE6}"/>
  </dataValidation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57BCA01276E549801FE9A3420BD0A2" ma:contentTypeVersion="11" ma:contentTypeDescription="Create a new document." ma:contentTypeScope="" ma:versionID="44683d08839b964ca8962b2bd32bc496">
  <xsd:schema xmlns:xsd="http://www.w3.org/2001/XMLSchema" xmlns:xs="http://www.w3.org/2001/XMLSchema" xmlns:p="http://schemas.microsoft.com/office/2006/metadata/properties" xmlns:ns2="aeb8c92f-c63b-4fa0-92ca-ab9aa200aca0" xmlns:ns3="b456e334-94bc-486a-b35f-8c1416f7d9fd" targetNamespace="http://schemas.microsoft.com/office/2006/metadata/properties" ma:root="true" ma:fieldsID="8b458dcb4f2857fcc571c55489694794" ns2:_="" ns3:_="">
    <xsd:import namespace="aeb8c92f-c63b-4fa0-92ca-ab9aa200aca0"/>
    <xsd:import namespace="b456e334-94bc-486a-b35f-8c1416f7d9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b8c92f-c63b-4fa0-92ca-ab9aa200ac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56e334-94bc-486a-b35f-8c1416f7d9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12bfd8-ba5a-4615-a9c5-91aa89c0e65e}" ma:internalName="TaxCatchAll" ma:showField="CatchAllData" ma:web="b456e334-94bc-486a-b35f-8c1416f7d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eb8c92f-c63b-4fa0-92ca-ab9aa200aca0">
      <Terms xmlns="http://schemas.microsoft.com/office/infopath/2007/PartnerControls"/>
    </lcf76f155ced4ddcb4097134ff3c332f>
    <TaxCatchAll xmlns="b456e334-94bc-486a-b35f-8c1416f7d9fd" xsi:nil="true"/>
  </documentManagement>
</p:properties>
</file>

<file path=customXml/itemProps1.xml><?xml version="1.0" encoding="utf-8"?>
<ds:datastoreItem xmlns:ds="http://schemas.openxmlformats.org/officeDocument/2006/customXml" ds:itemID="{B80FF0BF-3082-46A4-8C09-E1B4695B2156}"/>
</file>

<file path=customXml/itemProps2.xml><?xml version="1.0" encoding="utf-8"?>
<ds:datastoreItem xmlns:ds="http://schemas.openxmlformats.org/officeDocument/2006/customXml" ds:itemID="{2EE9370C-CA89-4BE8-B461-44F964483846}"/>
</file>

<file path=customXml/itemProps3.xml><?xml version="1.0" encoding="utf-8"?>
<ds:datastoreItem xmlns:ds="http://schemas.openxmlformats.org/officeDocument/2006/customXml" ds:itemID="{AE8661CD-1EEB-4D82-B96A-C57C3455B73B}"/>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Armenta</dc:creator>
  <cp:keywords/>
  <dc:description/>
  <cp:lastModifiedBy/>
  <cp:revision/>
  <dcterms:created xsi:type="dcterms:W3CDTF">2019-01-04T00:20:43Z</dcterms:created>
  <dcterms:modified xsi:type="dcterms:W3CDTF">2026-09-14T23:17:59Z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0x010100FD57BCA01276E549801FE9A3420BD0A2</vt:lpwstr>
  </property>
  <property fmtid="{D5CDD505-2E9C-101B-9397-08002B2CF9AE}" pid="3" name="MediaServiceImageTags">
    <vt:lpwstr/>
  </property>
</Properties>
</file>